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tabRatio="978" activeTab="0"/>
  </bookViews>
  <sheets>
    <sheet name="1. Adatlap" sheetId="1" r:id="rId1"/>
    <sheet name="2. Költségterv" sheetId="2" r:id="rId2"/>
    <sheet name="3. Finanszírozási terv" sheetId="3" r:id="rId3"/>
    <sheet name="4. Gyártási terv" sheetId="4" r:id="rId4"/>
    <sheet name="5. Állapotértékelés" sheetId="5" r:id="rId5"/>
    <sheet name="6. Ráfordításértékelés" sheetId="6" r:id="rId6"/>
    <sheet name="7. Nyilatkozatok" sheetId="7" r:id="rId7"/>
    <sheet name="8. Kötelespéldány nyilatkozat" sheetId="8" r:id="rId8"/>
    <sheet name="9. Elsődleges médiaszolg." sheetId="9" r:id="rId9"/>
    <sheet name="10. Másodlagos médiaszolg." sheetId="10" r:id="rId10"/>
  </sheets>
  <definedNames>
    <definedName name="_xlnm.Print_Titles" localSheetId="1">'2. Költségterv'!$9:$11</definedName>
    <definedName name="_xlnm.Print_Area" localSheetId="0">'1. Adatlap'!$A$1:$J$52</definedName>
    <definedName name="_xlnm.Print_Area" localSheetId="1">'2. Költségterv'!$A$1:$K$143</definedName>
    <definedName name="_xlnm.Print_Area" localSheetId="2">'3. Finanszírozási terv'!$A$1:$E$10</definedName>
    <definedName name="_xlnm.Print_Area" localSheetId="3">'4. Gyártási terv'!$A$1:$C$26</definedName>
    <definedName name="_xlnm.Print_Area" localSheetId="4">'5. Állapotértékelés'!$A$1:$D$46</definedName>
    <definedName name="_xlnm.Print_Area" localSheetId="6">'7. Nyilatkozatok'!$A$1:$J$17</definedName>
    <definedName name="_xlnm.Print_Area" localSheetId="8">'9. Elsődleges médiaszolg.'!$A$1:$J$13</definedName>
  </definedNames>
  <calcPr fullCalcOnLoad="1"/>
</workbook>
</file>

<file path=xl/sharedStrings.xml><?xml version="1.0" encoding="utf-8"?>
<sst xmlns="http://schemas.openxmlformats.org/spreadsheetml/2006/main" count="332" uniqueCount="310">
  <si>
    <t>megnevezés</t>
  </si>
  <si>
    <t>ARTISJUS Magyar Szerzői Jogvédő Iroda Egyesület</t>
  </si>
  <si>
    <t>HUNGART Vizuális Művészek Közös Jogkezelő Társasága Egyesület</t>
  </si>
  <si>
    <t>A PÁLYÁZÓ ADATAI</t>
  </si>
  <si>
    <t>a rendező neve</t>
  </si>
  <si>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</si>
  <si>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</si>
  <si>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</si>
  <si>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</si>
  <si>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</si>
  <si>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</si>
  <si>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</si>
  <si>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</si>
  <si>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</si>
  <si>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</si>
  <si>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</si>
  <si>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</si>
  <si>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</si>
  <si>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</si>
  <si>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</si>
  <si>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</si>
  <si>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</si>
  <si>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</si>
  <si>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Konzultáns</t>
  </si>
  <si>
    <t>Kivitelező építész</t>
  </si>
  <si>
    <t>Építész ügyelet</t>
  </si>
  <si>
    <t>Autó fahrt</t>
  </si>
  <si>
    <t>Berendező</t>
  </si>
  <si>
    <t xml:space="preserve">Szállítók </t>
  </si>
  <si>
    <t>Kellékesek</t>
  </si>
  <si>
    <t>Tisztítás, festés</t>
  </si>
  <si>
    <t>Jelmeztervező</t>
  </si>
  <si>
    <t>Öltöztetők</t>
  </si>
  <si>
    <t>Stylist</t>
  </si>
  <si>
    <t>Maszkmester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</si>
  <si>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</si>
  <si>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</si>
  <si>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</si>
  <si>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</si>
  <si>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</si>
  <si>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</si>
  <si>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</si>
  <si>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</si>
  <si>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Standfotós</t>
  </si>
  <si>
    <t>Mikrofonos</t>
  </si>
  <si>
    <t>Kábeles</t>
  </si>
  <si>
    <t>Hangfelvételi anyag és átírás</t>
  </si>
  <si>
    <t>Gépkocsivezetők</t>
  </si>
  <si>
    <t>Teher, áruszállítás</t>
  </si>
  <si>
    <t>Helyszínbérlet</t>
  </si>
  <si>
    <t>Műteremszolgáltatások, sminkszoba</t>
  </si>
  <si>
    <t>Szemétszállítás, mobil WC, takarítás</t>
  </si>
  <si>
    <t>Repülő, vasút, egyéb menetjegyek</t>
  </si>
  <si>
    <t>Film nyersanyag</t>
  </si>
  <si>
    <t>Előhívás</t>
  </si>
  <si>
    <t>Muszter</t>
  </si>
  <si>
    <t>Videoátírások</t>
  </si>
  <si>
    <t>Videomuszter</t>
  </si>
  <si>
    <t>Hangalárakás</t>
  </si>
  <si>
    <t>Hangvágó + asszisztens</t>
  </si>
  <si>
    <t>Utószinkron vágó + asszisztens</t>
  </si>
  <si>
    <t>Hangeffektes + asszisztens</t>
  </si>
  <si>
    <t>Negatívvágás</t>
  </si>
  <si>
    <t>Digitális trükkök</t>
  </si>
  <si>
    <t>Zeneszerző</t>
  </si>
  <si>
    <t>Felvételi eszköz + anyag</t>
  </si>
  <si>
    <t>Inzertek</t>
  </si>
  <si>
    <t>Labortrükk, áttűnés</t>
  </si>
  <si>
    <t>Filmanyag digitalizálása és visszaírása</t>
  </si>
  <si>
    <t>Eleje - végefőcímek</t>
  </si>
  <si>
    <t>Produkciós ügyvédi díj</t>
  </si>
  <si>
    <t>Bankköltség</t>
  </si>
  <si>
    <t>Sajtóköltség</t>
  </si>
  <si>
    <t>Író, forgatókönyvíró</t>
  </si>
  <si>
    <t xml:space="preserve">Díszletépítő </t>
  </si>
  <si>
    <t>Sorszám</t>
  </si>
  <si>
    <t>Közvetlen kifizetés (Ft)</t>
  </si>
  <si>
    <t>Tételes költségek (Ft)</t>
  </si>
  <si>
    <t xml:space="preserve">Állapotérték (Ft) </t>
  </si>
  <si>
    <t>Összesen (Ft)</t>
  </si>
  <si>
    <t xml:space="preserve">Összesen </t>
  </si>
  <si>
    <t>Dramaturg</t>
  </si>
  <si>
    <t>Rendezőasszisztens</t>
  </si>
  <si>
    <t>Súgó</t>
  </si>
  <si>
    <t>Produkciós koordinátor</t>
  </si>
  <si>
    <t>Asszisztens, egyéb kisegítő személyzet</t>
  </si>
  <si>
    <t>Speciális effektek</t>
  </si>
  <si>
    <t>Anyagköltségek</t>
  </si>
  <si>
    <t>SPFX technika költségei</t>
  </si>
  <si>
    <t>Pirotechnika költségei</t>
  </si>
  <si>
    <t>Sminkes(ek)</t>
  </si>
  <si>
    <t>Produceri asszisztens(ek)</t>
  </si>
  <si>
    <t>EGYÉB ADATOK</t>
  </si>
  <si>
    <t>ELŐKÉSZÍTÉS</t>
  </si>
  <si>
    <t>FORGATÁS</t>
  </si>
  <si>
    <t>UTÓMUNKA</t>
  </si>
  <si>
    <t>a tervezett összköltség (Ft)</t>
  </si>
  <si>
    <t xml:space="preserve">nettó költség </t>
  </si>
  <si>
    <t>A FILMALKOTÁS ADATAI</t>
  </si>
  <si>
    <t>a filmalkotás tervezett címe</t>
  </si>
  <si>
    <t>levelezési cím</t>
  </si>
  <si>
    <t>mobil / vezetékes telefonszám</t>
  </si>
  <si>
    <t>e-mail cím</t>
  </si>
  <si>
    <t>cégjegyzékszám / nyilvántartási szám</t>
  </si>
  <si>
    <t>Rakodás, közterület, parkolás, útdíj, engedélyek</t>
  </si>
  <si>
    <t>Járműkölcsönzés</t>
  </si>
  <si>
    <t>Taxi / Személyszállítás</t>
  </si>
  <si>
    <t>Szállás + étkeztetés</t>
  </si>
  <si>
    <t>Vágóasszisztens(ek)</t>
  </si>
  <si>
    <t>Stúdióhasználat</t>
  </si>
  <si>
    <t>Digitális tároló költségei</t>
  </si>
  <si>
    <t>Zenei előadók</t>
  </si>
  <si>
    <t>Átírások</t>
  </si>
  <si>
    <t>Kópiák készítése, átírások</t>
  </si>
  <si>
    <t>Könyvelő</t>
  </si>
  <si>
    <t>Könyvvizsgáló</t>
  </si>
  <si>
    <t>Adminisztráció, Pénztáros</t>
  </si>
  <si>
    <t>Biztosítás(ok)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</si>
  <si>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</si>
  <si>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</si>
  <si>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</si>
  <si>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</si>
  <si>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</si>
  <si>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Ráfordításérték (Ft)</t>
  </si>
  <si>
    <t>Zenei rendező, szerkesztő</t>
  </si>
  <si>
    <t xml:space="preserve">
a pályázó (rövidített) neve
</t>
  </si>
  <si>
    <t>a Nemzeti Filmiroda nyilvántartási száma</t>
  </si>
  <si>
    <t>Kérjük az adatok megadását a költségterv kitöltésével folytatni!</t>
  </si>
  <si>
    <t>a tevékenység megnevezése</t>
  </si>
  <si>
    <t>időpontja</t>
  </si>
  <si>
    <t>az igényelt támogatás összege</t>
  </si>
  <si>
    <t xml:space="preserve">tervezett összköltség </t>
  </si>
  <si>
    <t>elérhetőségek</t>
  </si>
  <si>
    <t>összeg</t>
  </si>
  <si>
    <t>finanszírozási arány</t>
  </si>
  <si>
    <t xml:space="preserve">tervezett finanszírozási forrás </t>
  </si>
  <si>
    <t>a nyilatkozat kiadója</t>
  </si>
  <si>
    <t>koprodukciós partner</t>
  </si>
  <si>
    <t>összesen</t>
  </si>
  <si>
    <t>az igényelt támogatás feletti költségek</t>
  </si>
  <si>
    <t>Az igényelt támogatás terhére tervezett  költségek</t>
  </si>
  <si>
    <t>Az igényelt támogatás feletti költségek</t>
  </si>
  <si>
    <t>ÁTADÁS, SOKSZOROSÍTÁS, ELSZÁMOLÁS, ARCHIVÁLÁS</t>
  </si>
  <si>
    <r>
      <t xml:space="preserve">egyéb támogatás </t>
    </r>
    <r>
      <rPr>
        <i/>
        <sz val="14"/>
        <rFont val="Times New Roman"/>
        <family val="1"/>
      </rPr>
      <t>(szponzoráció)</t>
    </r>
  </si>
  <si>
    <t>Munkabér és járulékai</t>
  </si>
  <si>
    <t>a médiaszolgáltató neve</t>
  </si>
  <si>
    <t>a filmalkotás tervezett
 címe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</si>
  <si>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</si>
  <si>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</si>
  <si>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</si>
  <si>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</si>
  <si>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</si>
  <si>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</si>
  <si>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</si>
  <si>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</si>
  <si>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</si>
  <si>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</si>
  <si>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</si>
  <si>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</si>
  <si>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</si>
  <si>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</si>
  <si>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</si>
  <si>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</si>
  <si>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</si>
  <si>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</si>
  <si>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</si>
  <si>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</si>
  <si>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</si>
  <si>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</si>
  <si>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</si>
  <si>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</si>
  <si>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</si>
  <si>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</si>
  <si>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30.</t>
  </si>
  <si>
    <t>a pályázó neve</t>
  </si>
  <si>
    <t xml:space="preserve">előzetesen felszámított áfa </t>
  </si>
  <si>
    <r>
      <t xml:space="preserve">bruttó költség 
 </t>
    </r>
    <r>
      <rPr>
        <i/>
        <sz val="14"/>
        <color indexed="8"/>
        <rFont val="Times New Roman"/>
        <family val="1"/>
      </rPr>
      <t>(a nettó költség és az előzetesen felszámított áfa együttes összege)</t>
    </r>
  </si>
  <si>
    <t>levonható áfa</t>
  </si>
  <si>
    <t>le nem vonható áfa</t>
  </si>
  <si>
    <t>Költségek megnevezése</t>
  </si>
  <si>
    <t>Jogdíjak
 (zenei, irodalmi, egyéb)</t>
  </si>
  <si>
    <t>Egyéb szereplők
 (riporter, műsorvezető, hangalámondó)</t>
  </si>
  <si>
    <t>Modell-kivitelező</t>
  </si>
  <si>
    <t>Dolly-kölcsönzés</t>
  </si>
  <si>
    <t>Krán-kölcsönzés</t>
  </si>
  <si>
    <t>Steadicam-kölcsönzés</t>
  </si>
  <si>
    <t>Videonyersanyag, kazetta</t>
  </si>
  <si>
    <t>Vágószoba-bérlet</t>
  </si>
  <si>
    <t>Archívanyag vásárlás</t>
  </si>
  <si>
    <t xml:space="preserve">az általános forgalmi adó levonása szempontjából az alábbi kategóriába tartozom </t>
  </si>
  <si>
    <r>
      <t xml:space="preserve">1. 
</t>
    </r>
    <r>
      <rPr>
        <i/>
        <sz val="12"/>
        <color indexed="8"/>
        <rFont val="Times New Roman"/>
        <family val="1"/>
      </rPr>
      <t>(valamennyi pályázó esetében kitöltendő)</t>
    </r>
  </si>
  <si>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Alulírott pályázó kijelentem, hogy a filmalkotás létrehozásához szükséges felhasználási jogokkal rendelkezem vagy azokat legkésőbb a támogatási szerződés megkötéséig igazoltan megszerzem. 
A pályázati felhívás, valamint az Általános Pályázati Feltételek előírásait ismerem.</t>
    </r>
  </si>
  <si>
    <t>Forgatókönyv-másolás</t>
  </si>
  <si>
    <t>Playback-kezelő</t>
  </si>
  <si>
    <r>
      <t>igen (X</t>
    </r>
    <r>
      <rPr>
        <b/>
        <sz val="14"/>
        <color indexed="8"/>
        <rFont val="Calibri"/>
        <family val="2"/>
      </rPr>
      <t>)</t>
    </r>
  </si>
  <si>
    <t>Tolmács, szakértő, tudományos munkatárs</t>
  </si>
  <si>
    <t xml:space="preserve"> ráfordításérték tervezett összege</t>
  </si>
  <si>
    <t>PÉNZÜGYI ADATOK</t>
  </si>
  <si>
    <r>
      <t xml:space="preserve">100% (X)
</t>
    </r>
    <r>
      <rPr>
        <i/>
        <sz val="20"/>
        <rFont val="Times New Roman"/>
        <family val="1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</si>
  <si>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</rPr>
      <t>(nem vonhatom le az áfa összegét)</t>
    </r>
  </si>
  <si>
    <r>
      <t xml:space="preserve">Ráfordításérték aránya 
</t>
    </r>
    <r>
      <rPr>
        <i/>
        <sz val="20"/>
        <rFont val="Times New Roman"/>
        <family val="1"/>
      </rPr>
      <t>(tervezett összköltség legfeljebb 10%-a)</t>
    </r>
  </si>
  <si>
    <r>
      <t xml:space="preserve">Állapotérték aránya 
</t>
    </r>
    <r>
      <rPr>
        <i/>
        <sz val="20"/>
        <rFont val="Times New Roman"/>
        <family val="1"/>
      </rPr>
      <t>(tervezett összköltség legfeljebb 10%-a)</t>
    </r>
  </si>
  <si>
    <t>a Nemzeti Média- és Hírközlési Hatóság Médiatanácsától igényelt  támogatás</t>
  </si>
  <si>
    <t xml:space="preserve"> állapotérték tervezett összege</t>
  </si>
  <si>
    <r>
      <rPr>
        <b/>
        <sz val="14"/>
        <color indexed="8"/>
        <rFont val="Times New Roman"/>
        <family val="1"/>
      </rPr>
      <t xml:space="preserve">az igényelt támogatás összege (Ft)
</t>
    </r>
    <r>
      <rPr>
        <i/>
        <sz val="14"/>
        <color indexed="8"/>
        <rFont val="Times New Roman"/>
        <family val="1"/>
      </rPr>
      <t>(a kitöltött költségterv táblázata alapján)</t>
    </r>
  </si>
  <si>
    <t>Jelmezkivitelezés, készíttetés</t>
  </si>
  <si>
    <t>Varratás, alakítás, javítás, tisztítás, festés</t>
  </si>
  <si>
    <t>Irodabérlet, közműdíjak</t>
  </si>
  <si>
    <t>Irodaszerek, fénymásolás</t>
  </si>
  <si>
    <t>Telefon, fax, internet, posta</t>
  </si>
  <si>
    <t>Helyreállítás költségei</t>
  </si>
  <si>
    <t>Feliratozás</t>
  </si>
  <si>
    <t>a producer neve</t>
  </si>
  <si>
    <t xml:space="preserve">saját forrás összege </t>
  </si>
  <si>
    <t>saját forrás</t>
  </si>
  <si>
    <r>
      <t xml:space="preserve">önrész
</t>
    </r>
    <r>
      <rPr>
        <i/>
        <sz val="14"/>
        <rFont val="Times New Roman"/>
        <family val="1"/>
      </rPr>
      <t>(állapotérték, ráfordításérték, rendelkezésre álló készpénz együttes értéke)</t>
    </r>
  </si>
  <si>
    <t>Az igényelt támogatás feletti költségek finanszírozását alátámasztó szerződéseket, nyilatkozatokat, egyéb dokumentumokat csatoltam (db):</t>
  </si>
  <si>
    <t>Aggregátor-, áram kölcsönzés, elektromos áram szolgáltatás</t>
  </si>
  <si>
    <t>Vágás</t>
  </si>
  <si>
    <t>Hangutómunka költségei 
(személyzet, stúdió, munkafolyamatok)</t>
  </si>
  <si>
    <t>Kölcsönzések</t>
  </si>
  <si>
    <t>27.</t>
  </si>
  <si>
    <t>28.</t>
  </si>
  <si>
    <t>29.</t>
  </si>
  <si>
    <t xml:space="preserve">Amennyiben a pályázó a jelen eljárásban a nevezett filmalkotás gyártására támogatásban részesül, és azt annak elkészülte után televíziónknak átadja, a filmalkotás befogadásáról és adásba szerkeszthetőségéről televíziónk annak megtekintése után dönt. </t>
  </si>
  <si>
    <t xml:space="preserve">Jelen szándéknyilatkozatunkat az Alap fent megnevezett pályázatához adtuk ki, amely pénzügyi kötelezettségvállalást nem tartalmaz. </t>
  </si>
  <si>
    <r>
      <rPr>
        <b/>
        <sz val="14"/>
        <color indexed="8"/>
        <rFont val="Times New Roman"/>
        <family val="1"/>
      </rPr>
      <t>az igényelt előfinanszírozás (Ft)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(nem haladhatja meg 
a kért támogatás 80%-át)</t>
    </r>
  </si>
  <si>
    <r>
      <t xml:space="preserve">az első bemutatást vállaló médiaszolgáltató neve 
</t>
    </r>
    <r>
      <rPr>
        <i/>
        <sz val="14"/>
        <rFont val="Times New Roman"/>
        <family val="1"/>
      </rPr>
      <t>(a pályázati felhívás 1.1.2. pontja alapján)</t>
    </r>
  </si>
  <si>
    <t>Társrendező(k)</t>
  </si>
  <si>
    <r>
      <t xml:space="preserve">a pályázó </t>
    </r>
    <r>
      <rPr>
        <b/>
        <sz val="14"/>
        <rFont val="Times New Roman"/>
        <family val="1"/>
      </rPr>
      <t xml:space="preserve">magyarországi </t>
    </r>
    <r>
      <rPr>
        <b/>
        <sz val="14"/>
        <color indexed="8"/>
        <rFont val="Times New Roman"/>
        <family val="1"/>
      </rPr>
      <t>hitelintézeti számlaszáma, amelyről a támogatási cél megvalósítása érdekében a kifizetéseit teljesíti</t>
    </r>
  </si>
  <si>
    <r>
      <rPr>
        <b/>
        <sz val="14"/>
        <color indexed="8"/>
        <rFont val="Times New Roman"/>
        <family val="1"/>
      </rPr>
      <t>tervezett összköltség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(a nettó költség és a le nem vonható áfa összege)</t>
    </r>
    <r>
      <rPr>
        <sz val="14"/>
        <color indexed="8"/>
        <rFont val="Times New Roman"/>
        <family val="1"/>
      </rPr>
      <t xml:space="preserve">
</t>
    </r>
  </si>
  <si>
    <t>pénzbeli önrész esetén a pályázat benyújtásának napján 30 napnál nem régebbi hitelintézeti számlakivonattal, igazolással (Ft)</t>
  </si>
  <si>
    <t>pénzbeli önrész esetén a szerződéskötés napján 30 napnál nem régebbi hitelintézeti számlakivonattal, igazolással (Ft)</t>
  </si>
  <si>
    <t>a második bemutatást vállaló helyi és közösségi médiaszolgáltató</t>
  </si>
  <si>
    <r>
      <t xml:space="preserve">PÁLYÁZATI KÉRELEM
</t>
    </r>
    <r>
      <rPr>
        <b/>
        <sz val="18"/>
        <color indexed="8"/>
        <rFont val="Times New Roman"/>
        <family val="1"/>
      </rPr>
      <t>KÖLTSÉGTERV</t>
    </r>
  </si>
  <si>
    <r>
      <t xml:space="preserve">PÁLYÁZATI KÉRELEM
</t>
    </r>
    <r>
      <rPr>
        <b/>
        <sz val="18"/>
        <rFont val="Times New Roman"/>
        <family val="1"/>
      </rPr>
      <t>FINANSZÍROZÁSI TERV</t>
    </r>
  </si>
  <si>
    <r>
      <t xml:space="preserve">PÁLYÁZATI KÉRELEM
</t>
    </r>
    <r>
      <rPr>
        <b/>
        <sz val="18"/>
        <rFont val="Times New Roman"/>
        <family val="1"/>
      </rPr>
      <t>GYÁRTÁSI TERV</t>
    </r>
  </si>
  <si>
    <t>Az állapotérték felmerülésének és összegszerűségének szöveges indoklása:</t>
  </si>
  <si>
    <r>
      <t xml:space="preserve">PÁLYÁZATI KÉRELEM
</t>
    </r>
    <r>
      <rPr>
        <b/>
        <sz val="18"/>
        <rFont val="Times New Roman"/>
        <family val="1"/>
      </rPr>
      <t>RÁFORDÍTÁSÉRTÉKELÉSRE VONATKOZÓ NYILATKOZAT</t>
    </r>
  </si>
  <si>
    <t>A ráfordításérték felmerülésének és összegszerűségének szöveges indoklása:</t>
  </si>
  <si>
    <t>b) a helyi önkormányzat</t>
  </si>
  <si>
    <t>által kiállított – az ÁPF IV. fejezet 12.1. b) és c) alpontjai szerinti formai követelményeknek megfelelő - igazolásokkal igazolom, hogy a pályázat benyújtásának időpontjában nincs sem lejárt esedékességű, meg nem fizetett adótartozásom, sem adók módjára behajtható köztartozásom, sem egyéb köztartozásom (ideértve az egészségbiztosítási és nyugdíjbiztosítási járulékot is).</t>
  </si>
  <si>
    <r>
      <t xml:space="preserve">PÁLYÁZATI KÉRELEM
</t>
    </r>
    <r>
      <rPr>
        <b/>
        <sz val="18"/>
        <rFont val="Times New Roman"/>
        <family val="1"/>
      </rPr>
      <t xml:space="preserve">ELSŐ BEMUTATÁST VÁLLALÓ MÉDIASZOLGÁLTATÓ VÁSÁRLÁSI SZÁNDÉKNYILATKOZATA </t>
    </r>
  </si>
  <si>
    <r>
      <t xml:space="preserve">PÁLYÁZATI KÉRELEM
</t>
    </r>
    <r>
      <rPr>
        <b/>
        <sz val="18"/>
        <rFont val="Times New Roman"/>
        <family val="1"/>
      </rPr>
      <t>MÁSODIK BEMUTATÁST VÁLLALÓ MÉDIASZOLGÁLTATÓ VÁSÁRLÁSI SZÁNDÉKNYILATKOZATA</t>
    </r>
  </si>
  <si>
    <r>
      <t xml:space="preserve">PÁLYÁZATI KÉRELEM
</t>
    </r>
    <r>
      <rPr>
        <b/>
        <sz val="18"/>
        <rFont val="Times New Roman"/>
        <family val="1"/>
      </rPr>
      <t>ÁLLAPOTÉRTÉKELÉSRE VONATKOZÓ NYILATKOZAT</t>
    </r>
  </si>
  <si>
    <t>1)
a) a  Nemzeti Adó- és Vámhivatal, valamint</t>
  </si>
  <si>
    <r>
      <rPr>
        <b/>
        <sz val="14"/>
        <color indexed="8"/>
        <rFont val="Times New Roman"/>
        <family val="1"/>
      </rPr>
      <t>c)</t>
    </r>
    <r>
      <rPr>
        <sz val="14"/>
        <color indexed="8"/>
        <rFont val="Times New Roman"/>
        <family val="1"/>
      </rPr>
      <t xml:space="preserve"> a fenti kötelezettségek maradéktalan teljesítését az illetékes szervezetek által kiadott, a jelen nyilatkozattal együtt benyújtott igazolások tanúsítják;</t>
    </r>
  </si>
  <si>
    <t>Terepszemle</t>
  </si>
  <si>
    <t>Eszközvásárlás, eszközbérlet (díszlet)</t>
  </si>
  <si>
    <t>Hangmérnök (felvételi)</t>
  </si>
  <si>
    <t>Hangmérnök (stúdió)</t>
  </si>
  <si>
    <r>
      <t xml:space="preserve">Rezsiköltségek aránya 
</t>
    </r>
    <r>
      <rPr>
        <i/>
        <sz val="20"/>
        <rFont val="Times New Roman"/>
        <family val="1"/>
      </rPr>
      <t>(a produceri díjként tervezett költséggel együtt a tervezett összköltség legfeljebb 15%-a)</t>
    </r>
  </si>
  <si>
    <r>
      <t xml:space="preserve">PÁLYÁZATI KÉRELEM
</t>
    </r>
    <r>
      <rPr>
        <b/>
        <sz val="18"/>
        <color indexed="8"/>
        <rFont val="Times New Roman"/>
        <family val="1"/>
      </rPr>
      <t>ADATLAP</t>
    </r>
    <r>
      <rPr>
        <b/>
        <sz val="20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 archív tartalmak újrafelhasználásával készülő történelmi dokumentumfilmek gyártásának támogatására meghirdetett pályázati eljárás harmadik szakasza</t>
    </r>
  </si>
  <si>
    <r>
      <t xml:space="preserve"> angol nyelvű filmalkotás vagy angol felirat készítését vállalom </t>
    </r>
    <r>
      <rPr>
        <i/>
        <sz val="14"/>
        <rFont val="Times New Roman"/>
        <family val="1"/>
      </rPr>
      <t>(igen/nem)</t>
    </r>
  </si>
  <si>
    <r>
      <t>a filmalkotás akadálymentesített változatának elkészítését feliratozás, jeltolmács segítéségével vállalom</t>
    </r>
    <r>
      <rPr>
        <i/>
        <sz val="14"/>
        <rFont val="Times New Roman"/>
        <family val="1"/>
      </rPr>
      <t xml:space="preserve">
(igen/nem )</t>
    </r>
  </si>
  <si>
    <t>FILMJUS Filmszerzők és Előállítók Szerzői Jogvédő Egyesülete</t>
  </si>
  <si>
    <t>MAHASZ Magyar Hangfelvétel-kiadók Szövetsége Közös Jogkezelő Egyesület 
MSZSZ-EJI Művészeti Szakszervezetek Szövetsége Előadóművészi Jogvédő Iroda</t>
  </si>
  <si>
    <t>támogatott ráfordítási arány (TRA) %</t>
  </si>
  <si>
    <r>
      <t xml:space="preserve">Produceri díj aránya
</t>
    </r>
    <r>
      <rPr>
        <i/>
        <sz val="20"/>
        <rFont val="Times New Roman"/>
        <family val="1"/>
      </rPr>
      <t xml:space="preserve"> (tervezett összköltség legfeljebb 
5%-a)</t>
    </r>
  </si>
  <si>
    <r>
      <t xml:space="preserve">PÁLYÁZATI KÉRELEM
</t>
    </r>
    <r>
      <rPr>
        <b/>
        <sz val="18"/>
        <color indexed="8"/>
        <rFont val="Times New Roman"/>
        <family val="1"/>
      </rPr>
      <t>NYILATKOZAT KÖTELEZETTSÉGEKRŐL, TARTOZÁSMENTESSÉGEKRŐL</t>
    </r>
    <r>
      <rPr>
        <b/>
        <sz val="20"/>
        <color indexed="8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(kivéve a pályázati felhívás 1.4.1.b2. pontja szerinti önálló határontúli pályázó)</t>
    </r>
  </si>
  <si>
    <r>
      <t xml:space="preserve">epizódok száma </t>
    </r>
    <r>
      <rPr>
        <i/>
        <sz val="14"/>
        <rFont val="Times New Roman"/>
        <family val="1"/>
      </rPr>
      <t>(db)</t>
    </r>
  </si>
  <si>
    <r>
      <t xml:space="preserve">időtartama
 </t>
    </r>
    <r>
      <rPr>
        <i/>
        <sz val="14"/>
        <rFont val="Times New Roman"/>
        <family val="1"/>
      </rPr>
      <t>(perc/epizód)</t>
    </r>
  </si>
  <si>
    <r>
      <t xml:space="preserve">időtartama összesen </t>
    </r>
    <r>
      <rPr>
        <i/>
        <sz val="14"/>
        <rFont val="Times New Roman"/>
        <family val="1"/>
      </rPr>
      <t>(perc)</t>
    </r>
  </si>
  <si>
    <r>
      <rPr>
        <b/>
        <sz val="14"/>
        <rFont val="Times New Roman"/>
        <family val="1"/>
      </rPr>
      <t>dokumentumfilm-sorozat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(pályázati felhívás 1.1.3 pontja alapján 
 2-6 részes sorozat)</t>
    </r>
  </si>
  <si>
    <r>
      <t xml:space="preserve">2. 
</t>
    </r>
    <r>
      <rPr>
        <i/>
        <sz val="12"/>
        <color indexed="8"/>
        <rFont val="Times New Roman"/>
        <family val="1"/>
      </rPr>
      <t>(csak a pályázati felhívás 1.4.1.b2) pontja szerinti önálló határon túli pályázó esetén töltendő ki)</t>
    </r>
  </si>
  <si>
    <r>
      <t xml:space="preserve">3. 
</t>
    </r>
    <r>
      <rPr>
        <i/>
        <sz val="12"/>
        <color indexed="8"/>
        <rFont val="Times New Roman"/>
        <family val="1"/>
      </rPr>
      <t>(csak a pályázati felhívás 1.4.1.b2) pontja szerinti önálló határon túli pályázó esetén töltendő ki)</t>
    </r>
  </si>
  <si>
    <r>
      <t xml:space="preserve">vállalt preferenciák
</t>
    </r>
    <r>
      <rPr>
        <i/>
        <sz val="14"/>
        <rFont val="Times New Roman"/>
        <family val="1"/>
      </rPr>
      <t>(a pályázati felhívás 3.2.7. pontja alapján)</t>
    </r>
  </si>
  <si>
    <t>az epizódok száma (db)</t>
  </si>
  <si>
    <t>1 epizódra jutó összköltség</t>
  </si>
  <si>
    <t>1 epizódra jutó támogatás</t>
  </si>
  <si>
    <r>
      <t xml:space="preserve">a filmalkotás tervezett időtartama összesen
 </t>
    </r>
    <r>
      <rPr>
        <i/>
        <sz val="14"/>
        <color indexed="8"/>
        <rFont val="Times New Roman"/>
        <family val="1"/>
      </rPr>
      <t>(perc)</t>
    </r>
  </si>
  <si>
    <r>
      <t xml:space="preserve">a sorozat tervezett időtartama epizódonként </t>
    </r>
    <r>
      <rPr>
        <i/>
        <sz val="14"/>
        <color indexed="8"/>
        <rFont val="Times New Roman"/>
        <family val="1"/>
      </rPr>
      <t>(perc/epizód)</t>
    </r>
  </si>
  <si>
    <r>
      <t xml:space="preserve">Egyéb 
</t>
    </r>
    <r>
      <rPr>
        <i/>
        <sz val="20"/>
        <rFont val="Times New Roman"/>
        <family val="1"/>
      </rPr>
      <t>(kérjük a levonásnak megfelelő arányszámot beírni)</t>
    </r>
  </si>
  <si>
    <t>műfajában és archetípusában többfajta archív tartalomtípust egymásra építve és egymással párhuzamosan alkalmaz</t>
  </si>
  <si>
    <t>a megváltozott televíziós szokásokhoz alkalmazkodó látványelemekkel egészíti ki a filmalkotást (pl. infotainment, visual effect, CGI stb.)</t>
  </si>
  <si>
    <t>nagy történelmi évfordulókkal/ így különösen az I. világháborúval illetve az 1956-os eseményekkel/ kapcsolatos témát dolgoz fel</t>
  </si>
  <si>
    <t>személyes, emberi sorsokat, a civil, „kisember” sorsának és a történelemnek az analógiáját dolgozza fel</t>
  </si>
  <si>
    <r>
      <rPr>
        <b/>
        <sz val="14"/>
        <color indexed="8"/>
        <rFont val="Times New Roman"/>
        <family val="1"/>
      </rPr>
      <t>d)</t>
    </r>
    <r>
      <rPr>
        <sz val="14"/>
        <color indexed="8"/>
        <rFont val="Times New Roman"/>
        <family val="1"/>
      </rPr>
      <t xml:space="preserve"> amennyiben jelen pályázat támogatásban részesül, úgy kötelezettséget vállalok arra, hogy a támogatás elszámolásába más támogatásokból finanszírozott kifizetések bizonylatait nem vonom be, az ezen támogatásból fedezett kifizetések bizonylatait más támogatások felhasználásának igazolásához nem használom fel;</t>
    </r>
  </si>
  <si>
    <t>a pályázót képviselő személy neve</t>
  </si>
  <si>
    <r>
      <t xml:space="preserve">a dokumentumfilm időtartama </t>
    </r>
    <r>
      <rPr>
        <i/>
        <sz val="14"/>
        <color indexed="8"/>
        <rFont val="Times New Roman"/>
        <family val="1"/>
      </rPr>
      <t>(perc)</t>
    </r>
    <r>
      <rPr>
        <b/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 xml:space="preserve">(pályázati felhívás 1.1.3 pontja alapján legalább 50, legfeljebb 52 perc hosszúságú)  </t>
    </r>
    <r>
      <rPr>
        <b/>
        <sz val="14"/>
        <color indexed="8"/>
        <rFont val="Times New Roman"/>
        <family val="1"/>
      </rPr>
      <t xml:space="preserve"> </t>
    </r>
  </si>
  <si>
    <r>
      <t xml:space="preserve">közvetlen kifizetések 
</t>
    </r>
    <r>
      <rPr>
        <i/>
        <sz val="14"/>
        <color indexed="8"/>
        <rFont val="Times New Roman"/>
        <family val="1"/>
      </rPr>
      <t>(a kitöltött költségterv táblázat alapján)</t>
    </r>
  </si>
  <si>
    <r>
      <t xml:space="preserve">tételes költségek 
</t>
    </r>
    <r>
      <rPr>
        <i/>
        <sz val="14"/>
        <color indexed="8"/>
        <rFont val="Times New Roman"/>
        <family val="1"/>
      </rPr>
      <t>(a kitöltött költségterv táblázat alapján)</t>
    </r>
  </si>
  <si>
    <r>
      <t xml:space="preserve">ráfordításérték 
</t>
    </r>
    <r>
      <rPr>
        <i/>
        <sz val="14"/>
        <color indexed="8"/>
        <rFont val="Times New Roman"/>
        <family val="1"/>
      </rPr>
      <t>(a kitöltött költségterv táblázat alapján)</t>
    </r>
  </si>
  <si>
    <r>
      <t xml:space="preserve">állapotérték 
</t>
    </r>
    <r>
      <rPr>
        <i/>
        <sz val="14"/>
        <color indexed="8"/>
        <rFont val="Times New Roman"/>
        <family val="1"/>
      </rPr>
      <t>(a kitöltött költségterv táblázat alapján)</t>
    </r>
  </si>
  <si>
    <r>
      <t xml:space="preserve">a pályázatban közérdekű adatnak nem minősülő adat szerepel </t>
    </r>
    <r>
      <rPr>
        <i/>
        <sz val="14"/>
        <color indexed="8"/>
        <rFont val="Times New Roman"/>
        <family val="1"/>
      </rPr>
      <t>(igen/nem)</t>
    </r>
  </si>
  <si>
    <t>Szerkesztő</t>
  </si>
  <si>
    <t>a médiaszolgáltatót képviselő személy neve</t>
  </si>
  <si>
    <t>Amennyiben a filmalkotás tartalmában megfelel az eredeti célkitűzésnek és a vonatkozó jogszabályok előírásainak, valamint technikai szempontból eleget tesz televíziónk kívánalmainak, vállaljuk, hogy a pályázóval a pályázati felhívásban foglalt célok és előírások figyelembevételével szerződést kötünk, mely szerződés tartalmazza, hogy 
a) a pályázótól a filmalkotás bemutatási jogát bemutatásra megvásároljuk annak ismeretében, hogy azon egyéb felhasználási vagy vagyoni értékű jogot nem szerzünk, továbbá 
b) a filmalkotást a fenti felhívás 2.2. pontjában rögzített végső határidőig műsorrendünkbe beszerkesztjük és bemutatjuk.</t>
  </si>
  <si>
    <r>
      <t xml:space="preserve">Amennyiben a filmalkotás tartalmában megfelel az eredeti célkitűzésnek és a vonatkozó jogszabályok előírásainak, valamint technikai szempontból eleget tesz televíziónk kívánalmainak, vállaljuk, hogy a pályázóval a pályázati felhívásban foglalt célok és előírások figyelembevételével szerződést kötünk, mely szerződés tartalmazza, hogy 
a) a pályázótól a filmalkotás bemutatási jogát </t>
    </r>
    <r>
      <rPr>
        <sz val="14"/>
        <rFont val="Times New Roman"/>
        <family val="1"/>
      </rPr>
      <t xml:space="preserve">bemutatásra megvásároljuk annak ismeretében, hogy azon egyéb felhasználási vagy vagyoni értékű jogot nem szerzünk, továbbá 
b) a filmalkotást a fenti felhívás 1.1.2. pontjában rögzített elsődleges bemutatást vállaló médiaszolgáltató bemutatását követően műsorrendünkbe beszerkesztjük és bemutatjuk.
</t>
    </r>
  </si>
  <si>
    <r>
      <rPr>
        <b/>
        <sz val="20"/>
        <color indexed="8"/>
        <rFont val="Times New Roman"/>
        <family val="1"/>
      </rPr>
      <t>PÁLYÁZATI KÉRELEM</t>
    </r>
    <r>
      <rPr>
        <b/>
        <sz val="18"/>
        <color indexed="8"/>
        <rFont val="Times New Roman"/>
        <family val="1"/>
      </rPr>
      <t xml:space="preserve">
NYILATKOZAT KÖTELESPÉLDÁNY SZOLGÁLTATÁSI KÖTELEZETTSÉGRŐL</t>
    </r>
  </si>
  <si>
    <t>a pályázó (rövidített) neve</t>
  </si>
  <si>
    <t xml:space="preserve">Alulírott mint a pályázó képviselője büntetőjogi felelősségem tudatában kijelentem, hogy </t>
  </si>
  <si>
    <t>korábbi alkotásaim vonatkozásában a 60/1998. (III.27.) Kormányrendelet 3.§ (2) bekezdése alapján kötelespéldány szolgáltatási kötelezettségem</t>
  </si>
  <si>
    <t>áll fenn (X)</t>
  </si>
  <si>
    <t>nem áll fenn (X)</t>
  </si>
  <si>
    <t>a pályázó/pénzügyi lebonyolító neve</t>
  </si>
  <si>
    <r>
      <t xml:space="preserve">a filmelőállító mint pénzügyi lebonyolító neve 
</t>
    </r>
    <r>
      <rPr>
        <i/>
        <sz val="14"/>
        <color indexed="8"/>
        <rFont val="Times New Roman"/>
        <family val="1"/>
      </rPr>
      <t>(csak a pályázati felhívás 1.4.1.b3) pontja szerinti együttes határon túli pályázó esetén töltendő ki)</t>
    </r>
  </si>
  <si>
    <t>a támogatóval, ügynökséggel, szponzorral, vagy koprodukciós partnerrel létrejött szerződéssel (Ft)</t>
  </si>
  <si>
    <t xml:space="preserve"> az Mktv. alapján MNF (Ft)</t>
  </si>
  <si>
    <r>
      <t xml:space="preserve">a saját forrás  igazolása
</t>
    </r>
    <r>
      <rPr>
        <i/>
        <sz val="14"/>
        <color indexed="8"/>
        <rFont val="Times New Roman"/>
        <family val="1"/>
      </rPr>
      <t>(</t>
    </r>
    <r>
      <rPr>
        <i/>
        <sz val="14"/>
        <color indexed="8"/>
        <rFont val="Times New Roman"/>
        <family val="1"/>
      </rPr>
      <t>a pályázati felhívás 2.4.3. és 2.4.5 pontjai alapján)</t>
    </r>
  </si>
  <si>
    <t>Alulírott mint a pályázó/pénzügyi lebonyolító képviselője, büntetőjogi felelősségem tudatában kijelentem, hogy</t>
  </si>
  <si>
    <r>
      <rPr>
        <b/>
        <sz val="14"/>
        <color indexed="8"/>
        <rFont val="Times New Roman"/>
        <family val="1"/>
      </rPr>
      <t>2)
a)</t>
    </r>
    <r>
      <rPr>
        <sz val="14"/>
        <color indexed="8"/>
        <rFont val="Times New Roman"/>
        <family val="1"/>
      </rPr>
      <t xml:space="preserve"> a pályázó/pénzügyi lebonyolító tevékenységéből következően az alább megjelölt közös jogkezelő szervezetek irányában adatszolgáltatási és jogdíjfizetési kötelezettsége keletkezett:</t>
    </r>
  </si>
  <si>
    <r>
      <rPr>
        <b/>
        <sz val="14"/>
        <color indexed="8"/>
        <rFont val="Times New Roman"/>
        <family val="1"/>
      </rPr>
      <t>b)</t>
    </r>
    <r>
      <rPr>
        <sz val="14"/>
        <color indexed="8"/>
        <rFont val="Times New Roman"/>
        <family val="1"/>
      </rPr>
      <t xml:space="preserve"> a pályázónak/pénzügyi lebonyolítónak a közös jogkezelést végző szervezetekkel szemben a pályázat benyújtásának időpontjában lejárt (esedékessé vált) jogdíjfizetési kötelezettsége nem áll fenn, ezen kötelezettségeinek maradéktalanul eleget tett;</t>
    </r>
  </si>
  <si>
    <r>
      <rPr>
        <b/>
        <sz val="14"/>
        <color indexed="8"/>
        <rFont val="Times New Roman"/>
        <family val="1"/>
      </rPr>
      <t>e)</t>
    </r>
    <r>
      <rPr>
        <sz val="14"/>
        <color indexed="8"/>
        <rFont val="Times New Roman"/>
        <family val="1"/>
      </rPr>
      <t xml:space="preserve"> a pályázó/pénzügyi lebonyolító tulajdonosi szerkezete magánszemélyig lebontható, illetve offshore társaság a pályázónak/pénzügyi lebonyolítónak sem közvetve, sem közvetlenül nem tulajdonosa; valamint
kötelezettséget vállalok arra, hogy a támogatási időszak alatt sem közvetve, sem közvetlenül offshore társaság nem lesz a pályázó/pénzügyi lebonyolító tulajdonosa/tagja és tudomásul veszem, hogy amennyiben a pályáztatási, illetve a támogatott időszak alatt a pályázó/pénzügyi lebonyolító tulajdonosi szerkezete magánszemélyig nem vezethető vissza, úgy a Médiatanács dönthet a támogatási szerződéstől való elállásról, illetve a pályázó pályázati eljárásokból történő kizárásáról.</t>
    </r>
  </si>
  <si>
    <r>
      <t xml:space="preserve"> támogatást biztosító cég/ intézmény/ az Mktv. alapján MNF
</t>
    </r>
    <r>
      <rPr>
        <i/>
        <sz val="14"/>
        <rFont val="Times New Roman"/>
        <family val="1"/>
      </rPr>
      <t>(közvetett támogatás)</t>
    </r>
  </si>
  <si>
    <t>a fenti kötelezettségem maradéktalan teljesítését a támogatási szerződés megkötésekor, az illetékes szervezet (MaNDA) által kiadott igazolással tanúsítom.</t>
  </si>
  <si>
    <t>Ráfordításértékként kizárólag a filmalkotás elkészítéséhez szükséges, a pályázat benyújtását követően felhasználni tervezett kapacitások együttes értéke, de legfeljebb a tervezett összköltség 10%-áig terjedő érték jelölhető meg. Ráfordításértéken a pályázó/pénzügyi lebonyolító saját rendelkezésére álló vagy általa külső forrásból pénzbeli kifizetéssel nem, vagy részben ellentételezetten beszerzett kapacitások értékét kell érteni, mely érték kizárólag a saját forrás terhére tervezhető.</t>
  </si>
  <si>
    <r>
      <t xml:space="preserve">Állapotértékként a filmalkotás elkészítése érdekében a pályázat benyújtásának napjáig eszközölt ráfordítások együttes, de legfeljebb a tervezett összköltség 10%-áig terjedő értéke jelölhető meg. Az állapotértéken az összes ráfordítandó anyag,  illetve szolgáltatásjellegű kapacitás együttes értékét kell érteni, mely érték kizárólag az önrészbe számítható be és kizárólag a filmalkotás előkészítéséhez már kifizetett és számlával igazolható költség lehet.
</t>
    </r>
    <r>
      <rPr>
        <i/>
        <sz val="14"/>
        <rFont val="Times New Roman"/>
        <family val="1"/>
      </rPr>
      <t>(A rendelkezésre álló dokumentumok, igazolások benyújtása szükséges!)</t>
    </r>
  </si>
  <si>
    <r>
      <t xml:space="preserve">A megnevezett médiaszolgáltató nevében kijelentem, hogy a pályázó fenti filmalkotásával kapcsolatos treatmentjét, rendezői koncepcióját és a gyártásra vonatkozó dokumentumokat, valamint a </t>
    </r>
    <r>
      <rPr>
        <b/>
        <sz val="14"/>
        <color indexed="8"/>
        <rFont val="Times New Roman"/>
        <family val="1"/>
      </rPr>
      <t>NEMESKÜRTYISTVÁN2015</t>
    </r>
    <r>
      <rPr>
        <sz val="14"/>
        <color indexed="8"/>
        <rFont val="Times New Roman"/>
        <family val="1"/>
      </rPr>
      <t xml:space="preserve"> pályázati eljárásra vonatkozó pályázati felhívást – a benne rögzített határidőket – teljes egészében ismerem és elfogadom. A filmterv alapján az alkotást műsorrendünkbe beilleszthetőnek tartjuk.</t>
    </r>
  </si>
  <si>
    <r>
      <t xml:space="preserve">A megnevezett médiaszolgáltató nevében kijelentem, hogy a pályázó  fenti filmalkotásával kapcsolatos treatmentjét, rendezői koncepcióját és a gyártásra vonatkozó dokumentumokat, valamint a </t>
    </r>
    <r>
      <rPr>
        <b/>
        <sz val="14"/>
        <color indexed="8"/>
        <rFont val="Times New Roman"/>
        <family val="1"/>
      </rPr>
      <t xml:space="preserve">NEMESKÜRTYISTVÁN2015 </t>
    </r>
    <r>
      <rPr>
        <sz val="14"/>
        <color indexed="8"/>
        <rFont val="Times New Roman"/>
        <family val="1"/>
      </rPr>
      <t>pályázati eljárásra vonatkozó pályázati felhívást – a benne rögzített határidőket – teljes egészében ismerem és elfogadom. A filmterv alapján az alkotást műsorrendünkbe beilleszthetőnek tartjuk.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</si>
</sst>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yyyy/\ mmmm\ d\.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[$-40E]yyyy\.\ mmmm\ d\."/>
    <numFmt numFmtId="173" formatCode="0.0"/>
    <numFmt numFmtId="174" formatCode="#,##0.00\ &quot;Ft&quot;"/>
    <numFmt numFmtId="175" formatCode="#,##0.0\ &quot;Ft&quot;"/>
    <numFmt numFmtId="176" formatCode="0.E+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0"/>
      <color indexed="12"/>
      <name val="Arial CE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2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4"/>
      <color indexed="12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i/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Calibri"/>
      <family val="2"/>
    </font>
    <font>
      <sz val="20"/>
      <color indexed="8"/>
      <name val="Times New Roman"/>
      <family val="1"/>
    </font>
    <font>
      <b/>
      <sz val="24"/>
      <color indexed="10"/>
      <name val="Times New Roman"/>
      <family val="1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4"/>
      <color rgb="FFFF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bgColor theme="5" tint="0.7999500036239624"/>
      </patternFill>
    </fill>
    <fill>
      <patternFill patternType="lightUp">
        <bgColor theme="9" tint="0.5999900102615356"/>
      </patternFill>
    </fill>
    <fill>
      <patternFill patternType="solid">
        <fgColor rgb="FFFFB061"/>
        <bgColor indexed="64"/>
      </patternFill>
    </fill>
    <fill>
      <patternFill patternType="lightUp">
        <bgColor rgb="FFFFB061"/>
      </patternFill>
    </fill>
    <fill>
      <patternFill patternType="solid">
        <fgColor rgb="FFFFC993"/>
        <bgColor indexed="64"/>
      </patternFill>
    </fill>
    <fill>
      <patternFill patternType="lightUp">
        <bgColor rgb="FFFFC993"/>
      </patternFill>
    </fill>
    <fill>
      <patternFill patternType="solid">
        <fgColor rgb="FFC8640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/>
      <bottom style="thin"/>
    </border>
    <border>
      <left style="double"/>
      <right style="medium"/>
      <top/>
      <bottom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double"/>
      <bottom style="double"/>
    </border>
    <border>
      <left style="medium"/>
      <right style="double"/>
      <top style="double"/>
      <bottom/>
    </border>
    <border>
      <left style="medium"/>
      <right style="double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ck"/>
      <bottom style="thin"/>
    </border>
    <border>
      <left style="thin"/>
      <right style="medium"/>
      <top style="medium"/>
      <bottom style="medium"/>
    </border>
    <border>
      <left style="medium"/>
      <right/>
      <top style="double"/>
      <bottom style="double"/>
    </border>
    <border>
      <left style="medium"/>
      <right style="double"/>
      <top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/>
      <top/>
      <bottom style="double"/>
    </border>
    <border>
      <left style="medium"/>
      <right/>
      <top style="medium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/>
      <right style="medium"/>
      <top style="double"/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 style="thick"/>
    </border>
    <border>
      <left style="thin"/>
      <right/>
      <top style="thin"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 style="thin"/>
      <top style="thick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thick"/>
      <bottom style="double"/>
    </border>
    <border>
      <left style="thin"/>
      <right/>
      <top style="thin"/>
      <bottom style="medium"/>
    </border>
    <border>
      <left style="thick"/>
      <right style="double"/>
      <top style="thick"/>
      <bottom/>
    </border>
    <border>
      <left style="thick"/>
      <right style="double"/>
      <top/>
      <bottom/>
    </border>
    <border>
      <left style="thick"/>
      <right style="double"/>
      <top/>
      <bottom style="thick"/>
    </border>
    <border>
      <left/>
      <right style="double"/>
      <top/>
      <bottom style="medium"/>
    </border>
    <border>
      <left/>
      <right style="thin"/>
      <top style="medium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double"/>
      <top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 style="double"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91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42" fontId="5" fillId="3" borderId="12" xfId="0" applyNumberFormat="1" applyFont="1" applyFill="1" applyBorder="1" applyAlignment="1">
      <alignment horizontal="center" vertical="center" wrapText="1"/>
    </xf>
    <xf numFmtId="42" fontId="5" fillId="13" borderId="12" xfId="0" applyNumberFormat="1" applyFont="1" applyFill="1" applyBorder="1" applyAlignment="1">
      <alignment horizontal="center" vertical="center" wrapText="1"/>
    </xf>
    <xf numFmtId="165" fontId="5" fillId="33" borderId="13" xfId="0" applyNumberFormat="1" applyFont="1" applyFill="1" applyBorder="1" applyAlignment="1">
      <alignment horizontal="center" vertical="center"/>
    </xf>
    <xf numFmtId="165" fontId="5" fillId="34" borderId="13" xfId="0" applyNumberFormat="1" applyFont="1" applyFill="1" applyBorder="1" applyAlignment="1">
      <alignment horizontal="center" vertical="center"/>
    </xf>
    <xf numFmtId="165" fontId="5" fillId="33" borderId="14" xfId="0" applyNumberFormat="1" applyFont="1" applyFill="1" applyBorder="1" applyAlignment="1">
      <alignment horizontal="center" vertical="center"/>
    </xf>
    <xf numFmtId="165" fontId="5" fillId="34" borderId="14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 applyProtection="1">
      <alignment horizontal="center" vertical="center"/>
      <protection locked="0"/>
    </xf>
    <xf numFmtId="165" fontId="5" fillId="13" borderId="13" xfId="0" applyNumberFormat="1" applyFont="1" applyFill="1" applyBorder="1" applyAlignment="1" applyProtection="1">
      <alignment horizontal="center" vertical="center"/>
      <protection locked="0"/>
    </xf>
    <xf numFmtId="165" fontId="5" fillId="3" borderId="15" xfId="0" applyNumberFormat="1" applyFont="1" applyFill="1" applyBorder="1" applyAlignment="1" applyProtection="1">
      <alignment horizontal="center" vertical="center"/>
      <protection locked="0"/>
    </xf>
    <xf numFmtId="165" fontId="5" fillId="13" borderId="15" xfId="0" applyNumberFormat="1" applyFont="1" applyFill="1" applyBorder="1" applyAlignment="1" applyProtection="1">
      <alignment horizontal="center" vertical="center"/>
      <protection locked="0"/>
    </xf>
    <xf numFmtId="42" fontId="5" fillId="2" borderId="12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165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72" fillId="0" borderId="16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72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 vertical="center" wrapText="1"/>
      <protection locked="0"/>
    </xf>
    <xf numFmtId="0" fontId="72" fillId="0" borderId="20" xfId="0" applyNumberFormat="1" applyFont="1" applyBorder="1" applyAlignment="1" applyProtection="1">
      <alignment horizontal="center" vertical="center" wrapText="1"/>
      <protection locked="0"/>
    </xf>
    <xf numFmtId="0" fontId="72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72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NumberFormat="1" applyFont="1" applyBorder="1" applyAlignment="1" applyProtection="1">
      <alignment horizontal="center" vertical="center" wrapText="1"/>
      <protection locked="0"/>
    </xf>
    <xf numFmtId="0" fontId="73" fillId="35" borderId="30" xfId="0" applyFont="1" applyFill="1" applyBorder="1" applyAlignment="1">
      <alignment horizontal="center" vertical="center" wrapText="1"/>
    </xf>
    <xf numFmtId="0" fontId="73" fillId="35" borderId="30" xfId="0" applyFont="1" applyFill="1" applyBorder="1" applyAlignment="1">
      <alignment horizontal="center" vertical="center"/>
    </xf>
    <xf numFmtId="0" fontId="73" fillId="35" borderId="31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 wrapText="1"/>
    </xf>
    <xf numFmtId="0" fontId="73" fillId="35" borderId="32" xfId="0" applyFont="1" applyFill="1" applyBorder="1" applyAlignment="1">
      <alignment horizontal="center" vertical="center"/>
    </xf>
    <xf numFmtId="10" fontId="74" fillId="35" borderId="33" xfId="0" applyNumberFormat="1" applyFont="1" applyFill="1" applyBorder="1" applyAlignment="1">
      <alignment horizontal="center" vertical="center" wrapText="1"/>
    </xf>
    <xf numFmtId="10" fontId="74" fillId="35" borderId="34" xfId="0" applyNumberFormat="1" applyFont="1" applyFill="1" applyBorder="1" applyAlignment="1">
      <alignment horizontal="center" vertical="center" wrapText="1"/>
    </xf>
    <xf numFmtId="0" fontId="72" fillId="35" borderId="35" xfId="0" applyFont="1" applyFill="1" applyBorder="1" applyAlignment="1">
      <alignment horizontal="center" vertical="center"/>
    </xf>
    <xf numFmtId="0" fontId="72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72" fillId="35" borderId="37" xfId="0" applyFont="1" applyFill="1" applyBorder="1" applyAlignment="1">
      <alignment horizontal="center" vertical="center"/>
    </xf>
    <xf numFmtId="165" fontId="72" fillId="35" borderId="38" xfId="0" applyNumberFormat="1" applyFont="1" applyFill="1" applyBorder="1" applyAlignment="1">
      <alignment horizontal="right" vertical="center"/>
    </xf>
    <xf numFmtId="165" fontId="5" fillId="35" borderId="39" xfId="0" applyNumberFormat="1" applyFont="1" applyFill="1" applyBorder="1" applyAlignment="1">
      <alignment horizontal="center" vertical="center"/>
    </xf>
    <xf numFmtId="165" fontId="5" fillId="35" borderId="33" xfId="0" applyNumberFormat="1" applyFont="1" applyFill="1" applyBorder="1" applyAlignment="1">
      <alignment horizontal="center" vertical="center"/>
    </xf>
    <xf numFmtId="165" fontId="5" fillId="35" borderId="34" xfId="0" applyNumberFormat="1" applyFont="1" applyFill="1" applyBorder="1" applyAlignment="1">
      <alignment horizontal="center" vertical="center"/>
    </xf>
    <xf numFmtId="165" fontId="72" fillId="35" borderId="40" xfId="0" applyNumberFormat="1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0" fontId="5" fillId="35" borderId="42" xfId="0" applyNumberFormat="1" applyFont="1" applyFill="1" applyBorder="1" applyAlignment="1">
      <alignment horizontal="center" vertical="center" wrapText="1"/>
    </xf>
    <xf numFmtId="49" fontId="5" fillId="35" borderId="30" xfId="0" applyNumberFormat="1" applyFont="1" applyFill="1" applyBorder="1" applyAlignment="1">
      <alignment horizontal="center" vertical="center" wrapText="1"/>
    </xf>
    <xf numFmtId="42" fontId="5" fillId="35" borderId="30" xfId="0" applyNumberFormat="1" applyFont="1" applyFill="1" applyBorder="1" applyAlignment="1">
      <alignment horizontal="center" vertical="center" wrapText="1"/>
    </xf>
    <xf numFmtId="42" fontId="5" fillId="35" borderId="11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9" fontId="5" fillId="35" borderId="16" xfId="0" applyNumberFormat="1" applyFont="1" applyFill="1" applyBorder="1" applyAlignment="1">
      <alignment horizontal="center" vertical="center"/>
    </xf>
    <xf numFmtId="9" fontId="15" fillId="35" borderId="16" xfId="0" applyNumberFormat="1" applyFont="1" applyFill="1" applyBorder="1" applyAlignment="1">
      <alignment horizontal="center" vertical="center"/>
    </xf>
    <xf numFmtId="164" fontId="15" fillId="35" borderId="11" xfId="0" applyNumberFormat="1" applyFont="1" applyFill="1" applyBorder="1" applyAlignment="1">
      <alignment horizontal="center" vertical="center" wrapText="1"/>
    </xf>
    <xf numFmtId="0" fontId="72" fillId="35" borderId="16" xfId="0" applyFont="1" applyFill="1" applyBorder="1" applyAlignment="1">
      <alignment horizontal="center" vertical="center" wrapText="1"/>
    </xf>
    <xf numFmtId="0" fontId="72" fillId="35" borderId="43" xfId="0" applyFont="1" applyFill="1" applyBorder="1" applyAlignment="1">
      <alignment horizontal="center" vertical="center"/>
    </xf>
    <xf numFmtId="0" fontId="7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42" fontId="5" fillId="37" borderId="12" xfId="0" applyNumberFormat="1" applyFont="1" applyFill="1" applyBorder="1" applyAlignment="1">
      <alignment horizontal="center" vertical="center" wrapText="1"/>
    </xf>
    <xf numFmtId="165" fontId="5" fillId="37" borderId="15" xfId="0" applyNumberFormat="1" applyFont="1" applyFill="1" applyBorder="1" applyAlignment="1" applyProtection="1">
      <alignment horizontal="center" vertical="center"/>
      <protection locked="0"/>
    </xf>
    <xf numFmtId="165" fontId="5" fillId="37" borderId="13" xfId="0" applyNumberFormat="1" applyFont="1" applyFill="1" applyBorder="1" applyAlignment="1" applyProtection="1">
      <alignment horizontal="center" vertical="center"/>
      <protection locked="0"/>
    </xf>
    <xf numFmtId="165" fontId="5" fillId="38" borderId="13" xfId="0" applyNumberFormat="1" applyFont="1" applyFill="1" applyBorder="1" applyAlignment="1">
      <alignment horizontal="center" vertical="center"/>
    </xf>
    <xf numFmtId="165" fontId="5" fillId="37" borderId="14" xfId="0" applyNumberFormat="1" applyFont="1" applyFill="1" applyBorder="1" applyAlignment="1" applyProtection="1">
      <alignment horizontal="center" vertical="center"/>
      <protection locked="0"/>
    </xf>
    <xf numFmtId="0" fontId="74" fillId="0" borderId="47" xfId="0" applyFon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7" xfId="0" applyFont="1" applyBorder="1" applyAlignment="1" applyProtection="1">
      <alignment horizontal="center" vertical="center"/>
      <protection/>
    </xf>
    <xf numFmtId="10" fontId="4" fillId="0" borderId="0" xfId="62" applyNumberFormat="1" applyFont="1" applyFill="1" applyBorder="1" applyAlignment="1">
      <alignment vertical="center"/>
    </xf>
    <xf numFmtId="0" fontId="4" fillId="0" borderId="48" xfId="0" applyNumberFormat="1" applyFont="1" applyFill="1" applyBorder="1" applyAlignment="1" applyProtection="1">
      <alignment horizontal="center" vertical="center"/>
      <protection locked="0"/>
    </xf>
    <xf numFmtId="169" fontId="4" fillId="35" borderId="49" xfId="62" applyNumberFormat="1" applyFont="1" applyFill="1" applyBorder="1" applyAlignment="1">
      <alignment horizontal="center" vertical="center"/>
    </xf>
    <xf numFmtId="0" fontId="72" fillId="0" borderId="50" xfId="0" applyFont="1" applyBorder="1" applyAlignment="1" applyProtection="1">
      <alignment horizontal="center" vertical="center" wrapText="1"/>
      <protection locked="0"/>
    </xf>
    <xf numFmtId="0" fontId="75" fillId="0" borderId="51" xfId="0" applyFont="1" applyBorder="1" applyAlignment="1" applyProtection="1">
      <alignment horizontal="center" vertical="center" wrapText="1"/>
      <protection locked="0"/>
    </xf>
    <xf numFmtId="0" fontId="75" fillId="0" borderId="17" xfId="0" applyFont="1" applyBorder="1" applyAlignment="1" applyProtection="1">
      <alignment horizontal="center" vertical="center" wrapText="1"/>
      <protection locked="0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50" xfId="0" applyFont="1" applyFill="1" applyBorder="1" applyAlignment="1">
      <alignment horizontal="center" vertical="center" wrapText="1"/>
    </xf>
    <xf numFmtId="0" fontId="73" fillId="35" borderId="52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18" fillId="35" borderId="51" xfId="0" applyFont="1" applyFill="1" applyBorder="1" applyAlignment="1">
      <alignment horizontal="center" vertical="center"/>
    </xf>
    <xf numFmtId="0" fontId="18" fillId="35" borderId="52" xfId="0" applyFont="1" applyFill="1" applyBorder="1" applyAlignment="1">
      <alignment horizontal="center" vertical="center"/>
    </xf>
    <xf numFmtId="0" fontId="73" fillId="35" borderId="31" xfId="0" applyFont="1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72" fillId="35" borderId="54" xfId="0" applyFont="1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164" fontId="72" fillId="35" borderId="11" xfId="0" applyNumberFormat="1" applyFont="1" applyFill="1" applyBorder="1" applyAlignment="1">
      <alignment horizontal="center" vertical="center"/>
    </xf>
    <xf numFmtId="164" fontId="72" fillId="35" borderId="16" xfId="0" applyNumberFormat="1" applyFont="1" applyFill="1" applyBorder="1" applyAlignment="1">
      <alignment horizontal="center"/>
    </xf>
    <xf numFmtId="164" fontId="2" fillId="35" borderId="11" xfId="0" applyNumberFormat="1" applyFont="1" applyFill="1" applyBorder="1" applyAlignment="1">
      <alignment horizontal="center" vertical="center"/>
    </xf>
    <xf numFmtId="0" fontId="72" fillId="0" borderId="51" xfId="0" applyFont="1" applyBorder="1" applyAlignment="1" applyProtection="1">
      <alignment horizontal="center" vertical="center" wrapText="1"/>
      <protection locked="0"/>
    </xf>
    <xf numFmtId="0" fontId="72" fillId="0" borderId="17" xfId="0" applyFont="1" applyBorder="1" applyAlignment="1" applyProtection="1">
      <alignment horizontal="center" vertical="center" wrapText="1"/>
      <protection locked="0"/>
    </xf>
    <xf numFmtId="0" fontId="72" fillId="39" borderId="30" xfId="0" applyFont="1" applyFill="1" applyBorder="1" applyAlignment="1">
      <alignment horizontal="center" vertical="center"/>
    </xf>
    <xf numFmtId="0" fontId="72" fillId="39" borderId="11" xfId="0" applyFont="1" applyFill="1" applyBorder="1" applyAlignment="1">
      <alignment horizontal="center" vertical="center"/>
    </xf>
    <xf numFmtId="0" fontId="72" fillId="39" borderId="16" xfId="0" applyFont="1" applyFill="1" applyBorder="1" applyAlignment="1">
      <alignment horizontal="center" vertical="center"/>
    </xf>
    <xf numFmtId="164" fontId="76" fillId="0" borderId="11" xfId="0" applyNumberFormat="1" applyFont="1" applyFill="1" applyBorder="1" applyAlignment="1" applyProtection="1">
      <alignment horizontal="center" vertical="center"/>
      <protection locked="0"/>
    </xf>
    <xf numFmtId="164" fontId="72" fillId="0" borderId="16" xfId="0" applyNumberFormat="1" applyFont="1" applyFill="1" applyBorder="1" applyAlignment="1" applyProtection="1">
      <alignment horizontal="center"/>
      <protection locked="0"/>
    </xf>
    <xf numFmtId="0" fontId="76" fillId="35" borderId="11" xfId="0" applyFont="1" applyFill="1" applyBorder="1" applyAlignment="1">
      <alignment horizontal="center" vertical="center"/>
    </xf>
    <xf numFmtId="164" fontId="76" fillId="35" borderId="50" xfId="0" applyNumberFormat="1" applyFont="1" applyFill="1" applyBorder="1" applyAlignment="1">
      <alignment horizontal="center" vertical="center" wrapText="1"/>
    </xf>
    <xf numFmtId="164" fontId="76" fillId="35" borderId="51" xfId="0" applyNumberFormat="1" applyFont="1" applyFill="1" applyBorder="1" applyAlignment="1">
      <alignment horizontal="center" vertical="center" wrapText="1"/>
    </xf>
    <xf numFmtId="164" fontId="72" fillId="35" borderId="17" xfId="0" applyNumberFormat="1" applyFont="1" applyFill="1" applyBorder="1" applyAlignment="1">
      <alignment horizontal="center" wrapText="1"/>
    </xf>
    <xf numFmtId="164" fontId="72" fillId="35" borderId="50" xfId="0" applyNumberFormat="1" applyFont="1" applyFill="1" applyBorder="1" applyAlignment="1">
      <alignment horizontal="center" vertical="center" wrapText="1"/>
    </xf>
    <xf numFmtId="164" fontId="72" fillId="35" borderId="51" xfId="0" applyNumberFormat="1" applyFont="1" applyFill="1" applyBorder="1" applyAlignment="1">
      <alignment horizontal="center" vertical="center" wrapText="1"/>
    </xf>
    <xf numFmtId="164" fontId="72" fillId="35" borderId="17" xfId="0" applyNumberFormat="1" applyFont="1" applyFill="1" applyBorder="1" applyAlignment="1">
      <alignment horizontal="center" vertical="center" wrapText="1"/>
    </xf>
    <xf numFmtId="0" fontId="73" fillId="35" borderId="31" xfId="0" applyFont="1" applyFill="1" applyBorder="1" applyAlignment="1">
      <alignment horizontal="center" vertical="center" wrapText="1"/>
    </xf>
    <xf numFmtId="0" fontId="73" fillId="35" borderId="53" xfId="0" applyFont="1" applyFill="1" applyBorder="1" applyAlignment="1">
      <alignment horizontal="center" vertical="center" wrapText="1"/>
    </xf>
    <xf numFmtId="0" fontId="73" fillId="35" borderId="42" xfId="0" applyFont="1" applyFill="1" applyBorder="1" applyAlignment="1">
      <alignment horizontal="center" vertical="center" wrapText="1"/>
    </xf>
    <xf numFmtId="49" fontId="7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7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2" fillId="35" borderId="62" xfId="0" applyFont="1" applyFill="1" applyBorder="1" applyAlignment="1">
      <alignment horizontal="center" vertical="center" wrapText="1"/>
    </xf>
    <xf numFmtId="0" fontId="72" fillId="35" borderId="63" xfId="0" applyFont="1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72" fillId="0" borderId="62" xfId="0" applyFont="1" applyBorder="1" applyAlignment="1" applyProtection="1">
      <alignment horizontal="center" vertical="center" wrapText="1"/>
      <protection locked="0"/>
    </xf>
    <xf numFmtId="0" fontId="75" fillId="0" borderId="63" xfId="0" applyFont="1" applyBorder="1" applyAlignment="1" applyProtection="1">
      <alignment horizontal="center" vertical="center" wrapText="1"/>
      <protection locked="0"/>
    </xf>
    <xf numFmtId="0" fontId="75" fillId="0" borderId="65" xfId="0" applyFont="1" applyBorder="1" applyAlignment="1" applyProtection="1">
      <alignment horizontal="center" vertical="center" wrapText="1"/>
      <protection locked="0"/>
    </xf>
    <xf numFmtId="164" fontId="7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2" fillId="35" borderId="11" xfId="0" applyFont="1" applyFill="1" applyBorder="1" applyAlignment="1">
      <alignment horizontal="center" vertical="center" textRotation="90" wrapText="1"/>
    </xf>
    <xf numFmtId="0" fontId="77" fillId="35" borderId="11" xfId="0" applyFont="1" applyFill="1" applyBorder="1" applyAlignment="1">
      <alignment horizontal="center" vertical="center" textRotation="90" wrapText="1"/>
    </xf>
    <xf numFmtId="164" fontId="7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50" xfId="0" applyFont="1" applyFill="1" applyBorder="1" applyAlignment="1" applyProtection="1">
      <alignment horizontal="center" vertical="center" wrapText="1"/>
      <protection locked="0"/>
    </xf>
    <xf numFmtId="0" fontId="75" fillId="0" borderId="51" xfId="0" applyFont="1" applyFill="1" applyBorder="1" applyAlignment="1" applyProtection="1">
      <alignment horizontal="center" vertical="center" wrapText="1"/>
      <protection locked="0"/>
    </xf>
    <xf numFmtId="0" fontId="75" fillId="0" borderId="17" xfId="0" applyFont="1" applyFill="1" applyBorder="1" applyAlignment="1" applyProtection="1">
      <alignment horizontal="center" vertical="center" wrapText="1"/>
      <protection locked="0"/>
    </xf>
    <xf numFmtId="164" fontId="72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1" xfId="0" applyNumberFormat="1" applyFill="1" applyBorder="1" applyAlignment="1" applyProtection="1">
      <alignment horizontal="center"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0" fontId="73" fillId="35" borderId="53" xfId="0" applyFont="1" applyFill="1" applyBorder="1" applyAlignment="1">
      <alignment horizontal="center" vertical="center"/>
    </xf>
    <xf numFmtId="0" fontId="73" fillId="35" borderId="42" xfId="0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 applyProtection="1">
      <alignment horizontal="center" vertical="center" wrapText="1"/>
      <protection/>
    </xf>
    <xf numFmtId="164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72" fillId="35" borderId="50" xfId="0" applyFont="1" applyFill="1" applyBorder="1" applyAlignment="1">
      <alignment horizontal="center" vertical="center" wrapText="1"/>
    </xf>
    <xf numFmtId="0" fontId="72" fillId="35" borderId="51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72" fillId="35" borderId="52" xfId="0" applyFont="1" applyFill="1" applyBorder="1" applyAlignment="1">
      <alignment horizontal="center" vertical="center" wrapText="1"/>
    </xf>
    <xf numFmtId="164" fontId="76" fillId="35" borderId="11" xfId="0" applyNumberFormat="1" applyFont="1" applyFill="1" applyBorder="1" applyAlignment="1">
      <alignment horizontal="center" vertical="center"/>
    </xf>
    <xf numFmtId="164" fontId="72" fillId="35" borderId="50" xfId="0" applyNumberFormat="1" applyFont="1" applyFill="1" applyBorder="1" applyAlignment="1">
      <alignment horizontal="center" vertical="center"/>
    </xf>
    <xf numFmtId="164" fontId="72" fillId="35" borderId="51" xfId="0" applyNumberFormat="1" applyFont="1" applyFill="1" applyBorder="1" applyAlignment="1">
      <alignment horizontal="center" vertical="center"/>
    </xf>
    <xf numFmtId="164" fontId="72" fillId="35" borderId="17" xfId="0" applyNumberFormat="1" applyFont="1" applyFill="1" applyBorder="1" applyAlignment="1">
      <alignment horizontal="center" vertical="center"/>
    </xf>
    <xf numFmtId="0" fontId="76" fillId="35" borderId="11" xfId="0" applyFont="1" applyFill="1" applyBorder="1" applyAlignment="1">
      <alignment horizontal="center" vertical="center" textRotation="90"/>
    </xf>
    <xf numFmtId="0" fontId="77" fillId="35" borderId="11" xfId="0" applyFont="1" applyFill="1" applyBorder="1" applyAlignment="1">
      <alignment horizontal="center" vertical="center" textRotation="90"/>
    </xf>
    <xf numFmtId="0" fontId="77" fillId="35" borderId="11" xfId="0" applyFont="1" applyFill="1" applyBorder="1" applyAlignment="1">
      <alignment horizontal="center" vertical="center"/>
    </xf>
    <xf numFmtId="1" fontId="72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51" xfId="0" applyFont="1" applyBorder="1" applyAlignment="1" applyProtection="1">
      <alignment horizontal="center" vertical="center" wrapText="1"/>
      <protection locked="0"/>
    </xf>
    <xf numFmtId="0" fontId="77" fillId="0" borderId="17" xfId="0" applyFont="1" applyBorder="1" applyAlignment="1" applyProtection="1">
      <alignment horizontal="center" vertical="center" wrapText="1"/>
      <protection locked="0"/>
    </xf>
    <xf numFmtId="0" fontId="0" fillId="35" borderId="5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0" fillId="35" borderId="60" xfId="0" applyFill="1" applyBorder="1" applyAlignment="1">
      <alignment horizontal="center" vertical="center" wrapText="1"/>
    </xf>
    <xf numFmtId="0" fontId="0" fillId="35" borderId="61" xfId="0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5" fillId="39" borderId="41" xfId="0" applyFont="1" applyFill="1" applyBorder="1" applyAlignment="1">
      <alignment horizontal="center" vertical="center"/>
    </xf>
    <xf numFmtId="0" fontId="5" fillId="39" borderId="51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18" fillId="35" borderId="51" xfId="0" applyFont="1" applyFill="1" applyBorder="1" applyAlignment="1">
      <alignment horizontal="center" vertical="center" wrapText="1"/>
    </xf>
    <xf numFmtId="0" fontId="18" fillId="35" borderId="52" xfId="0" applyFont="1" applyFill="1" applyBorder="1" applyAlignment="1">
      <alignment horizontal="center" vertical="center" wrapText="1"/>
    </xf>
    <xf numFmtId="0" fontId="78" fillId="35" borderId="52" xfId="0" applyFont="1" applyFill="1" applyBorder="1" applyAlignment="1">
      <alignment horizontal="center" vertical="center"/>
    </xf>
    <xf numFmtId="0" fontId="72" fillId="35" borderId="51" xfId="0" applyFont="1" applyFill="1" applyBorder="1" applyAlignment="1">
      <alignment vertical="center" wrapText="1"/>
    </xf>
    <xf numFmtId="0" fontId="72" fillId="35" borderId="52" xfId="0" applyFont="1" applyFill="1" applyBorder="1" applyAlignment="1">
      <alignment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66" xfId="0" applyNumberFormat="1" applyFont="1" applyFill="1" applyBorder="1" applyAlignment="1">
      <alignment horizontal="center" vertical="center" textRotation="90" wrapText="1"/>
    </xf>
    <xf numFmtId="0" fontId="70" fillId="35" borderId="67" xfId="0" applyNumberFormat="1" applyFont="1" applyFill="1" applyBorder="1" applyAlignment="1">
      <alignment horizontal="center" vertical="center" textRotation="90" wrapText="1"/>
    </xf>
    <xf numFmtId="0" fontId="70" fillId="35" borderId="68" xfId="0" applyNumberFormat="1" applyFont="1" applyFill="1" applyBorder="1" applyAlignment="1">
      <alignment horizontal="center" vertical="center" textRotation="90" wrapText="1"/>
    </xf>
    <xf numFmtId="164" fontId="72" fillId="35" borderId="11" xfId="0" applyNumberFormat="1" applyFont="1" applyFill="1" applyBorder="1" applyAlignment="1" applyProtection="1">
      <alignment horizontal="center" vertical="center" wrapText="1"/>
      <protection/>
    </xf>
    <xf numFmtId="164" fontId="72" fillId="35" borderId="16" xfId="0" applyNumberFormat="1" applyFont="1" applyFill="1" applyBorder="1" applyAlignment="1" applyProtection="1">
      <alignment horizontal="center" vertical="center" wrapText="1"/>
      <protection/>
    </xf>
    <xf numFmtId="0" fontId="76" fillId="35" borderId="11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49" fontId="72" fillId="0" borderId="11" xfId="0" applyNumberFormat="1" applyFont="1" applyBorder="1" applyAlignment="1" applyProtection="1">
      <alignment horizontal="center" vertical="center"/>
      <protection locked="0"/>
    </xf>
    <xf numFmtId="49" fontId="72" fillId="0" borderId="16" xfId="0" applyNumberFormat="1" applyFont="1" applyBorder="1" applyAlignment="1" applyProtection="1">
      <alignment horizontal="center" vertical="center"/>
      <protection locked="0"/>
    </xf>
    <xf numFmtId="0" fontId="5" fillId="39" borderId="30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49" fontId="72" fillId="0" borderId="50" xfId="0" applyNumberFormat="1" applyFont="1" applyBorder="1" applyAlignment="1" applyProtection="1">
      <alignment horizontal="center" vertical="center" wrapText="1"/>
      <protection locked="0"/>
    </xf>
    <xf numFmtId="49" fontId="72" fillId="0" borderId="51" xfId="0" applyNumberFormat="1" applyFont="1" applyBorder="1" applyAlignment="1" applyProtection="1">
      <alignment horizontal="center" vertical="center" wrapText="1"/>
      <protection locked="0"/>
    </xf>
    <xf numFmtId="49" fontId="72" fillId="0" borderId="17" xfId="0" applyNumberFormat="1" applyFont="1" applyBorder="1" applyAlignment="1" applyProtection="1">
      <alignment horizontal="center" vertical="center" wrapText="1"/>
      <protection locked="0"/>
    </xf>
    <xf numFmtId="0" fontId="79" fillId="39" borderId="44" xfId="0" applyFont="1" applyFill="1" applyBorder="1" applyAlignment="1">
      <alignment horizontal="center" vertical="center" wrapText="1"/>
    </xf>
    <xf numFmtId="0" fontId="79" fillId="39" borderId="69" xfId="0" applyFont="1" applyFill="1" applyBorder="1" applyAlignment="1">
      <alignment horizontal="center" vertical="center" wrapText="1"/>
    </xf>
    <xf numFmtId="0" fontId="79" fillId="39" borderId="43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79" fillId="35" borderId="69" xfId="0" applyFont="1" applyFill="1" applyBorder="1" applyAlignment="1">
      <alignment horizontal="center" vertical="center" wrapText="1"/>
    </xf>
    <xf numFmtId="0" fontId="79" fillId="35" borderId="43" xfId="0" applyFont="1" applyFill="1" applyBorder="1" applyAlignment="1">
      <alignment horizontal="center" vertical="center" wrapText="1"/>
    </xf>
    <xf numFmtId="49" fontId="72" fillId="0" borderId="11" xfId="0" applyNumberFormat="1" applyFont="1" applyBorder="1" applyAlignment="1" applyProtection="1">
      <alignment horizontal="center" vertical="center" wrapText="1"/>
      <protection locked="0"/>
    </xf>
    <xf numFmtId="49" fontId="72" fillId="0" borderId="16" xfId="0" applyNumberFormat="1" applyFont="1" applyBorder="1" applyAlignment="1" applyProtection="1">
      <alignment horizontal="center" vertical="center" wrapText="1"/>
      <protection locked="0"/>
    </xf>
    <xf numFmtId="0" fontId="72" fillId="35" borderId="44" xfId="0" applyFont="1" applyFill="1" applyBorder="1" applyAlignment="1">
      <alignment horizontal="center" vertical="center" wrapText="1"/>
    </xf>
    <xf numFmtId="0" fontId="72" fillId="35" borderId="69" xfId="0" applyFont="1" applyFill="1" applyBorder="1" applyAlignment="1">
      <alignment horizontal="center" vertical="center" wrapText="1"/>
    </xf>
    <xf numFmtId="0" fontId="72" fillId="35" borderId="66" xfId="0" applyFont="1" applyFill="1" applyBorder="1" applyAlignment="1">
      <alignment horizontal="center" vertical="center" textRotation="90"/>
    </xf>
    <xf numFmtId="0" fontId="72" fillId="35" borderId="67" xfId="0" applyFont="1" applyFill="1" applyBorder="1" applyAlignment="1">
      <alignment horizontal="center" vertical="center" textRotation="90"/>
    </xf>
    <xf numFmtId="0" fontId="72" fillId="0" borderId="50" xfId="0" applyNumberFormat="1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49" fontId="72" fillId="0" borderId="50" xfId="0" applyNumberFormat="1" applyFont="1" applyBorder="1" applyAlignment="1" applyProtection="1">
      <alignment horizontal="center" vertical="center"/>
      <protection locked="0"/>
    </xf>
    <xf numFmtId="49" fontId="72" fillId="0" borderId="51" xfId="0" applyNumberFormat="1" applyFont="1" applyBorder="1" applyAlignment="1" applyProtection="1">
      <alignment horizontal="center" vertical="center"/>
      <protection locked="0"/>
    </xf>
    <xf numFmtId="49" fontId="72" fillId="0" borderId="17" xfId="0" applyNumberFormat="1" applyFont="1" applyBorder="1" applyAlignment="1" applyProtection="1">
      <alignment horizontal="center" vertical="center"/>
      <protection locked="0"/>
    </xf>
    <xf numFmtId="0" fontId="72" fillId="35" borderId="50" xfId="0" applyFont="1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49" fontId="21" fillId="0" borderId="50" xfId="43" applyNumberFormat="1" applyFont="1" applyBorder="1" applyAlignment="1" applyProtection="1">
      <alignment horizontal="center" vertical="center"/>
      <protection locked="0"/>
    </xf>
    <xf numFmtId="0" fontId="70" fillId="35" borderId="51" xfId="0" applyFont="1" applyFill="1" applyBorder="1" applyAlignment="1">
      <alignment horizontal="center" vertical="center"/>
    </xf>
    <xf numFmtId="0" fontId="70" fillId="35" borderId="52" xfId="0" applyFont="1" applyFill="1" applyBorder="1" applyAlignment="1">
      <alignment horizontal="center" vertical="center"/>
    </xf>
    <xf numFmtId="0" fontId="73" fillId="35" borderId="30" xfId="0" applyFont="1" applyFill="1" applyBorder="1" applyAlignment="1">
      <alignment horizontal="center" vertical="center"/>
    </xf>
    <xf numFmtId="0" fontId="78" fillId="35" borderId="30" xfId="0" applyFont="1" applyFill="1" applyBorder="1" applyAlignment="1">
      <alignment horizontal="center" vertical="center"/>
    </xf>
    <xf numFmtId="0" fontId="72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0" fontId="11" fillId="35" borderId="54" xfId="0" applyFont="1" applyFill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 wrapText="1"/>
    </xf>
    <xf numFmtId="0" fontId="18" fillId="35" borderId="56" xfId="0" applyFont="1" applyFill="1" applyBorder="1" applyAlignment="1">
      <alignment horizontal="center" vertical="center" wrapText="1"/>
    </xf>
    <xf numFmtId="0" fontId="18" fillId="35" borderId="57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5" borderId="58" xfId="0" applyFont="1" applyFill="1" applyBorder="1" applyAlignment="1">
      <alignment horizontal="center" vertical="center" wrapText="1"/>
    </xf>
    <xf numFmtId="0" fontId="18" fillId="35" borderId="59" xfId="0" applyFont="1" applyFill="1" applyBorder="1" applyAlignment="1">
      <alignment horizontal="center" vertical="center" wrapText="1"/>
    </xf>
    <xf numFmtId="0" fontId="18" fillId="35" borderId="60" xfId="0" applyFont="1" applyFill="1" applyBorder="1" applyAlignment="1">
      <alignment horizontal="center" vertical="center" wrapText="1"/>
    </xf>
    <xf numFmtId="0" fontId="18" fillId="35" borderId="6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 applyProtection="1">
      <alignment horizontal="right" vertical="center"/>
      <protection locked="0"/>
    </xf>
    <xf numFmtId="0" fontId="5" fillId="35" borderId="11" xfId="0" applyFont="1" applyFill="1" applyBorder="1" applyAlignment="1">
      <alignment horizontal="center" vertical="center"/>
    </xf>
    <xf numFmtId="1" fontId="72" fillId="35" borderId="50" xfId="0" applyNumberFormat="1" applyFont="1" applyFill="1" applyBorder="1" applyAlignment="1">
      <alignment horizontal="right" vertical="center"/>
    </xf>
    <xf numFmtId="0" fontId="0" fillId="35" borderId="51" xfId="0" applyFill="1" applyBorder="1" applyAlignment="1">
      <alignment horizontal="right" vertical="center"/>
    </xf>
    <xf numFmtId="0" fontId="2" fillId="35" borderId="11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Fill="1" applyBorder="1" applyAlignment="1" applyProtection="1">
      <alignment horizontal="center" vertical="center" wrapText="1"/>
      <protection locked="0"/>
    </xf>
    <xf numFmtId="0" fontId="5" fillId="35" borderId="70" xfId="0" applyFont="1" applyFill="1" applyBorder="1" applyAlignment="1">
      <alignment horizontal="center" vertical="center" wrapText="1"/>
    </xf>
    <xf numFmtId="0" fontId="0" fillId="35" borderId="71" xfId="0" applyFill="1" applyBorder="1" applyAlignment="1">
      <alignment vertical="center"/>
    </xf>
    <xf numFmtId="0" fontId="72" fillId="35" borderId="72" xfId="0" applyFont="1" applyFill="1" applyBorder="1" applyAlignment="1">
      <alignment horizontal="center" vertical="center"/>
    </xf>
    <xf numFmtId="0" fontId="77" fillId="35" borderId="73" xfId="0" applyFont="1" applyFill="1" applyBorder="1" applyAlignment="1">
      <alignment/>
    </xf>
    <xf numFmtId="0" fontId="77" fillId="35" borderId="74" xfId="0" applyFont="1" applyFill="1" applyBorder="1" applyAlignment="1">
      <alignment/>
    </xf>
    <xf numFmtId="0" fontId="5" fillId="35" borderId="75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/>
    </xf>
    <xf numFmtId="0" fontId="18" fillId="35" borderId="13" xfId="0" applyFont="1" applyFill="1" applyBorder="1" applyAlignment="1">
      <alignment vertical="center"/>
    </xf>
    <xf numFmtId="0" fontId="5" fillId="35" borderId="76" xfId="0" applyFont="1" applyFill="1" applyBorder="1" applyAlignment="1">
      <alignment horizontal="center" vertical="center" wrapText="1"/>
    </xf>
    <xf numFmtId="0" fontId="0" fillId="35" borderId="77" xfId="0" applyFill="1" applyBorder="1" applyAlignment="1">
      <alignment vertical="center"/>
    </xf>
    <xf numFmtId="0" fontId="0" fillId="35" borderId="78" xfId="0" applyFill="1" applyBorder="1" applyAlignment="1">
      <alignment vertical="center"/>
    </xf>
    <xf numFmtId="0" fontId="18" fillId="35" borderId="77" xfId="0" applyFont="1" applyFill="1" applyBorder="1" applyAlignment="1">
      <alignment vertical="center"/>
    </xf>
    <xf numFmtId="0" fontId="18" fillId="35" borderId="78" xfId="0" applyFont="1" applyFill="1" applyBorder="1" applyAlignment="1">
      <alignment vertical="center"/>
    </xf>
    <xf numFmtId="0" fontId="18" fillId="35" borderId="77" xfId="0" applyFont="1" applyFill="1" applyBorder="1" applyAlignment="1">
      <alignment vertical="center" wrapText="1"/>
    </xf>
    <xf numFmtId="0" fontId="18" fillId="35" borderId="78" xfId="0" applyFont="1" applyFill="1" applyBorder="1" applyAlignment="1">
      <alignment vertical="center" wrapText="1"/>
    </xf>
    <xf numFmtId="42" fontId="5" fillId="35" borderId="79" xfId="0" applyNumberFormat="1" applyFont="1" applyFill="1" applyBorder="1" applyAlignment="1">
      <alignment horizontal="center" vertical="center"/>
    </xf>
    <xf numFmtId="0" fontId="0" fillId="35" borderId="80" xfId="0" applyFill="1" applyBorder="1" applyAlignment="1">
      <alignment vertical="center"/>
    </xf>
    <xf numFmtId="0" fontId="0" fillId="35" borderId="81" xfId="0" applyFill="1" applyBorder="1" applyAlignment="1">
      <alignment vertical="center"/>
    </xf>
    <xf numFmtId="42" fontId="5" fillId="35" borderId="66" xfId="0" applyNumberFormat="1" applyFont="1" applyFill="1" applyBorder="1" applyAlignment="1">
      <alignment horizontal="center" vertical="center" wrapText="1"/>
    </xf>
    <xf numFmtId="0" fontId="72" fillId="35" borderId="66" xfId="0" applyFont="1" applyFill="1" applyBorder="1" applyAlignment="1">
      <alignment horizontal="center" vertical="center" wrapText="1"/>
    </xf>
    <xf numFmtId="0" fontId="5" fillId="35" borderId="82" xfId="0" applyFont="1" applyFill="1" applyBorder="1" applyAlignment="1">
      <alignment horizontal="center" vertical="center"/>
    </xf>
    <xf numFmtId="0" fontId="0" fillId="35" borderId="82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83" xfId="0" applyFill="1" applyBorder="1" applyAlignment="1">
      <alignment/>
    </xf>
    <xf numFmtId="49" fontId="6" fillId="35" borderId="84" xfId="0" applyNumberFormat="1" applyFont="1" applyFill="1" applyBorder="1" applyAlignment="1">
      <alignment horizontal="center" vertical="center" wrapText="1"/>
    </xf>
    <xf numFmtId="49" fontId="80" fillId="35" borderId="78" xfId="0" applyNumberFormat="1" applyFont="1" applyFill="1" applyBorder="1" applyAlignment="1">
      <alignment horizontal="center" vertical="center" wrapText="1"/>
    </xf>
    <xf numFmtId="0" fontId="6" fillId="35" borderId="85" xfId="0" applyFont="1" applyFill="1" applyBorder="1" applyAlignment="1">
      <alignment horizontal="center" vertical="center" wrapText="1"/>
    </xf>
    <xf numFmtId="0" fontId="80" fillId="35" borderId="86" xfId="0" applyFont="1" applyFill="1" applyBorder="1" applyAlignment="1">
      <alignment horizontal="center" vertical="center" wrapText="1"/>
    </xf>
    <xf numFmtId="0" fontId="5" fillId="35" borderId="87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vertical="center"/>
    </xf>
    <xf numFmtId="5" fontId="4" fillId="35" borderId="84" xfId="0" applyNumberFormat="1" applyFont="1" applyFill="1" applyBorder="1" applyAlignment="1">
      <alignment horizontal="center" vertical="center"/>
    </xf>
    <xf numFmtId="5" fontId="4" fillId="35" borderId="78" xfId="0" applyNumberFormat="1" applyFont="1" applyFill="1" applyBorder="1" applyAlignment="1">
      <alignment horizontal="center" vertical="center"/>
    </xf>
    <xf numFmtId="0" fontId="6" fillId="35" borderId="76" xfId="0" applyFont="1" applyFill="1" applyBorder="1" applyAlignment="1">
      <alignment horizontal="center" vertical="center" wrapText="1"/>
    </xf>
    <xf numFmtId="0" fontId="80" fillId="35" borderId="77" xfId="0" applyFont="1" applyFill="1" applyBorder="1" applyAlignment="1">
      <alignment horizontal="center" vertical="center"/>
    </xf>
    <xf numFmtId="0" fontId="79" fillId="39" borderId="72" xfId="0" applyFont="1" applyFill="1" applyBorder="1" applyAlignment="1">
      <alignment horizontal="center" vertical="center"/>
    </xf>
    <xf numFmtId="0" fontId="81" fillId="39" borderId="73" xfId="0" applyFont="1" applyFill="1" applyBorder="1" applyAlignment="1">
      <alignment/>
    </xf>
    <xf numFmtId="0" fontId="81" fillId="39" borderId="88" xfId="0" applyFont="1" applyFill="1" applyBorder="1" applyAlignment="1">
      <alignment/>
    </xf>
    <xf numFmtId="9" fontId="6" fillId="35" borderId="89" xfId="0" applyNumberFormat="1" applyFont="1" applyFill="1" applyBorder="1" applyAlignment="1">
      <alignment horizontal="center" vertical="center" wrapText="1"/>
    </xf>
    <xf numFmtId="0" fontId="80" fillId="35" borderId="13" xfId="0" applyFont="1" applyFill="1" applyBorder="1" applyAlignment="1">
      <alignment horizontal="center" vertical="center"/>
    </xf>
    <xf numFmtId="9" fontId="6" fillId="35" borderId="90" xfId="0" applyNumberFormat="1" applyFont="1" applyFill="1" applyBorder="1" applyAlignment="1">
      <alignment horizontal="center" vertical="center" wrapText="1"/>
    </xf>
    <xf numFmtId="0" fontId="80" fillId="35" borderId="14" xfId="0" applyFont="1" applyFill="1" applyBorder="1" applyAlignment="1">
      <alignment horizontal="center" vertical="center"/>
    </xf>
    <xf numFmtId="0" fontId="6" fillId="35" borderId="91" xfId="0" applyFont="1" applyFill="1" applyBorder="1" applyAlignment="1">
      <alignment horizontal="center" vertical="center" wrapText="1"/>
    </xf>
    <xf numFmtId="0" fontId="6" fillId="35" borderId="92" xfId="0" applyFont="1" applyFill="1" applyBorder="1" applyAlignment="1">
      <alignment horizontal="center" vertical="center" wrapText="1"/>
    </xf>
    <xf numFmtId="0" fontId="6" fillId="35" borderId="93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4" fillId="35" borderId="95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2" fontId="13" fillId="35" borderId="96" xfId="0" applyNumberFormat="1" applyFont="1" applyFill="1" applyBorder="1" applyAlignment="1">
      <alignment horizontal="center" vertical="center"/>
    </xf>
    <xf numFmtId="0" fontId="82" fillId="35" borderId="96" xfId="0" applyFont="1" applyFill="1" applyBorder="1" applyAlignment="1">
      <alignment vertical="center"/>
    </xf>
    <xf numFmtId="164" fontId="4" fillId="35" borderId="97" xfId="62" applyNumberFormat="1" applyFont="1" applyFill="1" applyBorder="1" applyAlignment="1">
      <alignment horizontal="center" vertical="center"/>
    </xf>
    <xf numFmtId="164" fontId="4" fillId="35" borderId="86" xfId="62" applyNumberFormat="1" applyFont="1" applyFill="1" applyBorder="1" applyAlignment="1">
      <alignment horizontal="center" vertical="center"/>
    </xf>
    <xf numFmtId="0" fontId="6" fillId="35" borderId="97" xfId="0" applyFont="1" applyFill="1" applyBorder="1" applyAlignment="1">
      <alignment horizontal="center" vertical="center" wrapText="1"/>
    </xf>
    <xf numFmtId="0" fontId="5" fillId="35" borderId="98" xfId="0" applyNumberFormat="1" applyFont="1" applyFill="1" applyBorder="1" applyAlignment="1">
      <alignment horizontal="center" vertical="center" textRotation="90" wrapText="1"/>
    </xf>
    <xf numFmtId="0" fontId="0" fillId="35" borderId="99" xfId="0" applyFill="1" applyBorder="1" applyAlignment="1">
      <alignment horizontal="center" vertical="center"/>
    </xf>
    <xf numFmtId="0" fontId="0" fillId="35" borderId="100" xfId="0" applyFill="1" applyBorder="1" applyAlignment="1">
      <alignment horizontal="center" vertical="center"/>
    </xf>
    <xf numFmtId="0" fontId="80" fillId="35" borderId="78" xfId="0" applyFont="1" applyFill="1" applyBorder="1" applyAlignment="1">
      <alignment horizontal="center" vertical="center" wrapText="1"/>
    </xf>
    <xf numFmtId="0" fontId="6" fillId="35" borderId="89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83" fillId="35" borderId="56" xfId="0" applyFont="1" applyFill="1" applyBorder="1" applyAlignment="1">
      <alignment horizontal="center" vertical="center" wrapText="1"/>
    </xf>
    <xf numFmtId="0" fontId="83" fillId="35" borderId="58" xfId="0" applyFont="1" applyFill="1" applyBorder="1" applyAlignment="1">
      <alignment horizontal="center" vertical="center" wrapText="1"/>
    </xf>
    <xf numFmtId="0" fontId="83" fillId="35" borderId="101" xfId="0" applyFont="1" applyFill="1" applyBorder="1" applyAlignment="1">
      <alignment horizontal="center" vertical="center" wrapText="1"/>
    </xf>
    <xf numFmtId="0" fontId="79" fillId="39" borderId="72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102" xfId="0" applyFont="1" applyFill="1" applyBorder="1" applyAlignment="1">
      <alignment horizontal="center" vertical="center"/>
    </xf>
    <xf numFmtId="0" fontId="6" fillId="35" borderId="103" xfId="0" applyFont="1" applyFill="1" applyBorder="1" applyAlignment="1">
      <alignment horizontal="center" vertical="center" wrapText="1"/>
    </xf>
    <xf numFmtId="0" fontId="80" fillId="35" borderId="104" xfId="0" applyFont="1" applyFill="1" applyBorder="1" applyAlignment="1">
      <alignment horizontal="center" vertical="center"/>
    </xf>
    <xf numFmtId="5" fontId="4" fillId="35" borderId="105" xfId="0" applyNumberFormat="1" applyFont="1" applyFill="1" applyBorder="1" applyAlignment="1">
      <alignment horizontal="center" vertical="center"/>
    </xf>
    <xf numFmtId="5" fontId="4" fillId="35" borderId="106" xfId="0" applyNumberFormat="1" applyFont="1" applyFill="1" applyBorder="1" applyAlignment="1">
      <alignment horizontal="center" vertical="center"/>
    </xf>
    <xf numFmtId="0" fontId="4" fillId="35" borderId="107" xfId="0" applyNumberFormat="1" applyFont="1" applyFill="1" applyBorder="1" applyAlignment="1">
      <alignment horizontal="center" vertical="center" wrapText="1"/>
    </xf>
    <xf numFmtId="0" fontId="4" fillId="35" borderId="108" xfId="0" applyNumberFormat="1" applyFont="1" applyFill="1" applyBorder="1" applyAlignment="1">
      <alignment horizontal="center" vertical="center" wrapText="1"/>
    </xf>
    <xf numFmtId="0" fontId="4" fillId="35" borderId="109" xfId="0" applyNumberFormat="1" applyFont="1" applyFill="1" applyBorder="1" applyAlignment="1">
      <alignment horizontal="center" vertical="center" wrapText="1"/>
    </xf>
    <xf numFmtId="0" fontId="6" fillId="39" borderId="44" xfId="0" applyFont="1" applyFill="1" applyBorder="1" applyAlignment="1">
      <alignment horizontal="center" vertical="center" wrapText="1"/>
    </xf>
    <xf numFmtId="0" fontId="0" fillId="39" borderId="69" xfId="0" applyFill="1" applyBorder="1" applyAlignment="1">
      <alignment/>
    </xf>
    <xf numFmtId="0" fontId="0" fillId="39" borderId="43" xfId="0" applyFill="1" applyBorder="1" applyAlignment="1">
      <alignment/>
    </xf>
    <xf numFmtId="0" fontId="72" fillId="35" borderId="30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5" fillId="35" borderId="30" xfId="0" applyFont="1" applyFill="1" applyBorder="1" applyAlignment="1">
      <alignment horizontal="center" vertical="center"/>
    </xf>
    <xf numFmtId="0" fontId="70" fillId="35" borderId="41" xfId="0" applyFont="1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 wrapText="1"/>
    </xf>
    <xf numFmtId="0" fontId="0" fillId="35" borderId="52" xfId="0" applyFill="1" applyBorder="1" applyAlignment="1">
      <alignment horizontal="left" vertical="center" wrapText="1"/>
    </xf>
    <xf numFmtId="49" fontId="5" fillId="35" borderId="110" xfId="0" applyNumberFormat="1" applyFont="1" applyFill="1" applyBorder="1" applyAlignment="1">
      <alignment horizontal="center" vertical="center" textRotation="90" wrapText="1"/>
    </xf>
    <xf numFmtId="0" fontId="0" fillId="35" borderId="111" xfId="0" applyFill="1" applyBorder="1" applyAlignment="1">
      <alignment horizontal="center" vertical="center" wrapText="1"/>
    </xf>
    <xf numFmtId="0" fontId="0" fillId="35" borderId="112" xfId="0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6" fillId="39" borderId="72" xfId="0" applyFont="1" applyFill="1" applyBorder="1" applyAlignment="1">
      <alignment horizontal="center" vertical="center" wrapText="1"/>
    </xf>
    <xf numFmtId="0" fontId="6" fillId="39" borderId="73" xfId="0" applyFont="1" applyFill="1" applyBorder="1" applyAlignment="1">
      <alignment horizontal="center" vertical="center"/>
    </xf>
    <xf numFmtId="0" fontId="6" fillId="39" borderId="88" xfId="0" applyFont="1" applyFill="1" applyBorder="1" applyAlignment="1">
      <alignment horizontal="center" vertical="center"/>
    </xf>
    <xf numFmtId="0" fontId="72" fillId="35" borderId="52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textRotation="90"/>
    </xf>
    <xf numFmtId="0" fontId="77" fillId="35" borderId="53" xfId="0" applyFont="1" applyFill="1" applyBorder="1" applyAlignment="1">
      <alignment horizontal="center" vertical="center" textRotation="90"/>
    </xf>
    <xf numFmtId="0" fontId="77" fillId="35" borderId="42" xfId="0" applyFont="1" applyFill="1" applyBorder="1" applyAlignment="1">
      <alignment horizontal="center" vertical="center" textRotation="90"/>
    </xf>
    <xf numFmtId="0" fontId="5" fillId="35" borderId="31" xfId="0" applyFont="1" applyFill="1" applyBorder="1" applyAlignment="1">
      <alignment horizontal="center" vertical="center" textRotation="90" wrapText="1"/>
    </xf>
    <xf numFmtId="0" fontId="77" fillId="35" borderId="53" xfId="0" applyFont="1" applyFill="1" applyBorder="1" applyAlignment="1">
      <alignment horizontal="center" vertical="center" textRotation="90" wrapText="1"/>
    </xf>
    <xf numFmtId="0" fontId="77" fillId="35" borderId="113" xfId="0" applyFont="1" applyFill="1" applyBorder="1" applyAlignment="1">
      <alignment horizontal="center" vertical="center" textRotation="90" wrapText="1"/>
    </xf>
    <xf numFmtId="0" fontId="5" fillId="35" borderId="114" xfId="0" applyFont="1" applyFill="1" applyBorder="1" applyAlignment="1">
      <alignment horizontal="center" vertical="center"/>
    </xf>
    <xf numFmtId="0" fontId="77" fillId="35" borderId="115" xfId="0" applyFont="1" applyFill="1" applyBorder="1" applyAlignment="1">
      <alignment horizontal="center" vertical="center"/>
    </xf>
    <xf numFmtId="0" fontId="72" fillId="35" borderId="31" xfId="0" applyFont="1" applyFill="1" applyBorder="1" applyAlignment="1">
      <alignment horizontal="center" vertical="center" textRotation="90"/>
    </xf>
    <xf numFmtId="0" fontId="72" fillId="35" borderId="116" xfId="0" applyFont="1" applyFill="1" applyBorder="1" applyAlignment="1">
      <alignment horizontal="center" vertical="center" wrapText="1"/>
    </xf>
    <xf numFmtId="0" fontId="77" fillId="35" borderId="108" xfId="0" applyFont="1" applyFill="1" applyBorder="1" applyAlignment="1">
      <alignment horizontal="center" vertical="center" wrapText="1"/>
    </xf>
    <xf numFmtId="0" fontId="77" fillId="35" borderId="109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justify" vertical="center" wrapText="1"/>
    </xf>
    <xf numFmtId="0" fontId="72" fillId="35" borderId="60" xfId="0" applyFont="1" applyFill="1" applyBorder="1" applyAlignment="1">
      <alignment horizontal="justify" vertical="center" wrapText="1"/>
    </xf>
    <xf numFmtId="0" fontId="72" fillId="35" borderId="117" xfId="0" applyFont="1" applyFill="1" applyBorder="1" applyAlignment="1">
      <alignment horizontal="justify" vertical="center" wrapText="1"/>
    </xf>
    <xf numFmtId="0" fontId="8" fillId="0" borderId="114" xfId="0" applyFont="1" applyFill="1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118" xfId="0" applyBorder="1" applyAlignment="1" applyProtection="1">
      <alignment horizontal="justify" vertical="top" wrapText="1"/>
      <protection locked="0"/>
    </xf>
    <xf numFmtId="0" fontId="0" fillId="0" borderId="119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120" xfId="0" applyBorder="1" applyAlignment="1" applyProtection="1">
      <alignment horizontal="justify" vertical="top" wrapText="1"/>
      <protection locked="0"/>
    </xf>
    <xf numFmtId="0" fontId="0" fillId="0" borderId="121" xfId="0" applyBorder="1" applyAlignment="1" applyProtection="1">
      <alignment horizontal="justify" vertical="top" wrapText="1"/>
      <protection locked="0"/>
    </xf>
    <xf numFmtId="0" fontId="0" fillId="0" borderId="122" xfId="0" applyBorder="1" applyAlignment="1" applyProtection="1">
      <alignment horizontal="justify" vertical="top" wrapText="1"/>
      <protection locked="0"/>
    </xf>
    <xf numFmtId="0" fontId="0" fillId="0" borderId="123" xfId="0" applyBorder="1" applyAlignment="1" applyProtection="1">
      <alignment horizontal="justify" vertical="top" wrapText="1"/>
      <protection locked="0"/>
    </xf>
    <xf numFmtId="164" fontId="2" fillId="35" borderId="59" xfId="0" applyNumberFormat="1" applyFont="1" applyFill="1" applyBorder="1" applyAlignment="1">
      <alignment horizontal="center" vertical="center"/>
    </xf>
    <xf numFmtId="164" fontId="9" fillId="35" borderId="60" xfId="0" applyNumberFormat="1" applyFont="1" applyFill="1" applyBorder="1" applyAlignment="1">
      <alignment horizontal="center" vertical="center"/>
    </xf>
    <xf numFmtId="164" fontId="9" fillId="35" borderId="117" xfId="0" applyNumberFormat="1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justify" vertical="center" wrapText="1"/>
    </xf>
    <xf numFmtId="0" fontId="5" fillId="35" borderId="51" xfId="0" applyFont="1" applyFill="1" applyBorder="1" applyAlignment="1">
      <alignment horizontal="justify" vertical="center" wrapText="1"/>
    </xf>
    <xf numFmtId="0" fontId="5" fillId="35" borderId="17" xfId="0" applyFont="1" applyFill="1" applyBorder="1" applyAlignment="1">
      <alignment horizontal="justify" vertical="center" wrapText="1"/>
    </xf>
    <xf numFmtId="0" fontId="2" fillId="35" borderId="116" xfId="0" applyFont="1" applyFill="1" applyBorder="1" applyAlignment="1">
      <alignment horizontal="center" vertical="center" wrapText="1"/>
    </xf>
    <xf numFmtId="0" fontId="9" fillId="35" borderId="108" xfId="0" applyFont="1" applyFill="1" applyBorder="1" applyAlignment="1">
      <alignment horizontal="center" vertical="center" wrapText="1"/>
    </xf>
    <xf numFmtId="0" fontId="9" fillId="35" borderId="109" xfId="0" applyFont="1" applyFill="1" applyBorder="1" applyAlignment="1">
      <alignment horizontal="center" vertical="center" wrapText="1"/>
    </xf>
    <xf numFmtId="0" fontId="70" fillId="0" borderId="124" xfId="0" applyFont="1" applyBorder="1" applyAlignment="1" applyProtection="1">
      <alignment horizontal="justify" vertical="top" wrapText="1"/>
      <protection locked="0"/>
    </xf>
    <xf numFmtId="0" fontId="70" fillId="0" borderId="55" xfId="0" applyFont="1" applyBorder="1" applyAlignment="1" applyProtection="1">
      <alignment horizontal="justify" vertical="top" wrapText="1"/>
      <protection locked="0"/>
    </xf>
    <xf numFmtId="0" fontId="70" fillId="0" borderId="125" xfId="0" applyFont="1" applyBorder="1" applyAlignment="1" applyProtection="1">
      <alignment horizontal="justify" vertical="top" wrapText="1"/>
      <protection locked="0"/>
    </xf>
    <xf numFmtId="0" fontId="70" fillId="0" borderId="119" xfId="0" applyFont="1" applyBorder="1" applyAlignment="1" applyProtection="1">
      <alignment horizontal="justify" vertical="top" wrapText="1"/>
      <protection locked="0"/>
    </xf>
    <xf numFmtId="0" fontId="70" fillId="0" borderId="0" xfId="0" applyFont="1" applyAlignment="1" applyProtection="1">
      <alignment horizontal="justify" vertical="top" wrapText="1"/>
      <protection locked="0"/>
    </xf>
    <xf numFmtId="0" fontId="70" fillId="0" borderId="120" xfId="0" applyFont="1" applyBorder="1" applyAlignment="1" applyProtection="1">
      <alignment horizontal="justify" vertical="top" wrapText="1"/>
      <protection locked="0"/>
    </xf>
    <xf numFmtId="0" fontId="70" fillId="0" borderId="121" xfId="0" applyFont="1" applyBorder="1" applyAlignment="1" applyProtection="1">
      <alignment horizontal="justify" vertical="top" wrapText="1"/>
      <protection locked="0"/>
    </xf>
    <xf numFmtId="0" fontId="70" fillId="0" borderId="122" xfId="0" applyFont="1" applyBorder="1" applyAlignment="1" applyProtection="1">
      <alignment horizontal="justify" vertical="top" wrapText="1"/>
      <protection locked="0"/>
    </xf>
    <xf numFmtId="0" fontId="70" fillId="0" borderId="123" xfId="0" applyFont="1" applyBorder="1" applyAlignment="1" applyProtection="1">
      <alignment horizontal="justify" vertical="top" wrapText="1"/>
      <protection locked="0"/>
    </xf>
    <xf numFmtId="0" fontId="2" fillId="35" borderId="41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5" borderId="30" xfId="0" applyFont="1" applyFill="1" applyBorder="1" applyAlignment="1">
      <alignment horizontal="justify" vertical="center" wrapText="1"/>
    </xf>
    <xf numFmtId="0" fontId="2" fillId="35" borderId="11" xfId="0" applyFont="1" applyFill="1" applyBorder="1" applyAlignment="1">
      <alignment horizontal="justify" vertical="center" wrapText="1"/>
    </xf>
    <xf numFmtId="0" fontId="9" fillId="0" borderId="124" xfId="0" applyFont="1" applyBorder="1" applyAlignment="1">
      <alignment horizontal="justify" vertical="center" wrapText="1"/>
    </xf>
    <xf numFmtId="0" fontId="9" fillId="0" borderId="55" xfId="0" applyFont="1" applyBorder="1" applyAlignment="1">
      <alignment horizontal="justify" vertical="center" wrapText="1"/>
    </xf>
    <xf numFmtId="0" fontId="9" fillId="0" borderId="125" xfId="0" applyFont="1" applyBorder="1" applyAlignment="1">
      <alignment horizontal="justify" vertical="center" wrapText="1"/>
    </xf>
    <xf numFmtId="49" fontId="2" fillId="35" borderId="41" xfId="0" applyNumberFormat="1" applyFont="1" applyFill="1" applyBorder="1" applyAlignment="1">
      <alignment horizontal="left" vertical="center" wrapText="1"/>
    </xf>
    <xf numFmtId="49" fontId="2" fillId="35" borderId="51" xfId="0" applyNumberFormat="1" applyFont="1" applyFill="1" applyBorder="1" applyAlignment="1">
      <alignment horizontal="left" vertical="center" wrapText="1"/>
    </xf>
    <xf numFmtId="49" fontId="2" fillId="35" borderId="52" xfId="0" applyNumberFormat="1" applyFont="1" applyFill="1" applyBorder="1" applyAlignment="1">
      <alignment horizontal="left" vertical="center" wrapText="1"/>
    </xf>
    <xf numFmtId="0" fontId="79" fillId="39" borderId="46" xfId="0" applyFont="1" applyFill="1" applyBorder="1" applyAlignment="1">
      <alignment horizontal="center" vertical="center" wrapText="1"/>
    </xf>
    <xf numFmtId="0" fontId="79" fillId="39" borderId="108" xfId="0" applyFont="1" applyFill="1" applyBorder="1" applyAlignment="1">
      <alignment horizontal="center" vertical="center" wrapText="1"/>
    </xf>
    <xf numFmtId="0" fontId="79" fillId="39" borderId="109" xfId="0" applyFont="1" applyFill="1" applyBorder="1" applyAlignment="1">
      <alignment horizontal="center" vertical="center" wrapText="1"/>
    </xf>
    <xf numFmtId="0" fontId="72" fillId="35" borderId="41" xfId="0" applyFont="1" applyFill="1" applyBorder="1" applyAlignment="1">
      <alignment horizontal="center" vertical="center" wrapText="1"/>
    </xf>
    <xf numFmtId="0" fontId="84" fillId="0" borderId="55" xfId="0" applyFont="1" applyBorder="1" applyAlignment="1">
      <alignment horizontal="justify" vertical="center" wrapText="1"/>
    </xf>
    <xf numFmtId="0" fontId="84" fillId="0" borderId="125" xfId="0" applyFont="1" applyBorder="1" applyAlignment="1">
      <alignment horizontal="justify" vertical="center" wrapText="1"/>
    </xf>
    <xf numFmtId="0" fontId="2" fillId="0" borderId="119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0" xfId="0" applyBorder="1" applyAlignment="1">
      <alignment horizontal="justify" vertical="center" wrapText="1"/>
    </xf>
    <xf numFmtId="0" fontId="2" fillId="35" borderId="69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justify" vertical="center" wrapText="1"/>
    </xf>
    <xf numFmtId="0" fontId="9" fillId="0" borderId="122" xfId="0" applyFont="1" applyFill="1" applyBorder="1" applyAlignment="1">
      <alignment horizontal="justify" vertical="center" wrapText="1"/>
    </xf>
    <xf numFmtId="0" fontId="9" fillId="0" borderId="123" xfId="0" applyFont="1" applyFill="1" applyBorder="1" applyAlignment="1">
      <alignment horizontal="justify" vertical="center" wrapText="1"/>
    </xf>
    <xf numFmtId="0" fontId="9" fillId="0" borderId="119" xfId="0" applyFont="1" applyBorder="1" applyAlignment="1">
      <alignment horizontal="justify" vertical="center" wrapText="1"/>
    </xf>
    <xf numFmtId="0" fontId="72" fillId="35" borderId="5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20" xfId="0" applyFont="1" applyBorder="1" applyAlignment="1">
      <alignment horizontal="justify" vertical="center" wrapText="1"/>
    </xf>
    <xf numFmtId="0" fontId="9" fillId="0" borderId="119" xfId="0" applyFont="1" applyBorder="1" applyAlignment="1">
      <alignment horizontal="justify" vertical="center" wrapText="1"/>
    </xf>
    <xf numFmtId="0" fontId="0" fillId="35" borderId="109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20" xfId="0" applyFont="1" applyBorder="1" applyAlignment="1">
      <alignment horizontal="justify" vertical="center" wrapText="1"/>
    </xf>
    <xf numFmtId="0" fontId="72" fillId="35" borderId="126" xfId="55" applyFont="1" applyFill="1" applyBorder="1" applyAlignment="1">
      <alignment horizontal="center" vertical="center" wrapText="1"/>
      <protection/>
    </xf>
    <xf numFmtId="0" fontId="0" fillId="35" borderId="127" xfId="55" applyFill="1" applyBorder="1" applyAlignment="1">
      <alignment horizontal="center" vertical="center" wrapText="1"/>
      <protection/>
    </xf>
    <xf numFmtId="0" fontId="70" fillId="0" borderId="127" xfId="55" applyFont="1" applyBorder="1" applyAlignment="1" applyProtection="1">
      <alignment horizontal="justify" vertical="center" wrapText="1"/>
      <protection locked="0"/>
    </xf>
    <xf numFmtId="0" fontId="0" fillId="0" borderId="128" xfId="55" applyBorder="1" applyAlignment="1" applyProtection="1">
      <alignment horizontal="justify" vertical="center" wrapText="1"/>
      <protection locked="0"/>
    </xf>
    <xf numFmtId="0" fontId="9" fillId="0" borderId="121" xfId="0" applyFont="1" applyBorder="1" applyAlignment="1">
      <alignment horizontal="justify" vertical="center" wrapText="1"/>
    </xf>
    <xf numFmtId="0" fontId="9" fillId="0" borderId="122" xfId="0" applyFont="1" applyBorder="1" applyAlignment="1">
      <alignment horizontal="justify" vertical="center" wrapText="1"/>
    </xf>
    <xf numFmtId="0" fontId="9" fillId="0" borderId="123" xfId="0" applyFont="1" applyBorder="1" applyAlignment="1">
      <alignment horizontal="justify" vertical="center" wrapText="1"/>
    </xf>
    <xf numFmtId="0" fontId="72" fillId="35" borderId="129" xfId="55" applyFont="1" applyFill="1" applyBorder="1" applyAlignment="1" applyProtection="1">
      <alignment horizontal="center" vertical="center" wrapText="1"/>
      <protection/>
    </xf>
    <xf numFmtId="0" fontId="72" fillId="35" borderId="130" xfId="55" applyFont="1" applyFill="1" applyBorder="1" applyAlignment="1" applyProtection="1">
      <alignment horizontal="center" vertical="center" wrapText="1"/>
      <protection/>
    </xf>
    <xf numFmtId="0" fontId="72" fillId="35" borderId="131" xfId="55" applyFont="1" applyFill="1" applyBorder="1" applyAlignment="1" applyProtection="1">
      <alignment horizontal="center" vertical="center" wrapText="1"/>
      <protection/>
    </xf>
    <xf numFmtId="0" fontId="11" fillId="0" borderId="119" xfId="55" applyFont="1" applyBorder="1" applyAlignment="1" applyProtection="1">
      <alignment horizontal="left" vertical="center" wrapText="1"/>
      <protection/>
    </xf>
    <xf numFmtId="0" fontId="52" fillId="0" borderId="0" xfId="55" applyFont="1" applyBorder="1" applyAlignment="1" applyProtection="1">
      <alignment horizontal="left" vertical="center" wrapText="1"/>
      <protection/>
    </xf>
    <xf numFmtId="0" fontId="52" fillId="0" borderId="120" xfId="55" applyFont="1" applyBorder="1" applyAlignment="1" applyProtection="1">
      <alignment horizontal="left" vertical="center" wrapText="1"/>
      <protection/>
    </xf>
    <xf numFmtId="0" fontId="11" fillId="0" borderId="119" xfId="55" applyFont="1" applyBorder="1" applyAlignment="1" applyProtection="1">
      <alignment horizontal="justify" vertical="center"/>
      <protection/>
    </xf>
    <xf numFmtId="0" fontId="0" fillId="0" borderId="0" xfId="55" applyFont="1" applyBorder="1" applyAlignment="1" applyProtection="1">
      <alignment vertical="center"/>
      <protection/>
    </xf>
    <xf numFmtId="0" fontId="0" fillId="0" borderId="120" xfId="55" applyFont="1" applyBorder="1" applyAlignment="1" applyProtection="1">
      <alignment vertical="center"/>
      <protection/>
    </xf>
    <xf numFmtId="0" fontId="72" fillId="35" borderId="132" xfId="55" applyFont="1" applyFill="1" applyBorder="1" applyAlignment="1">
      <alignment horizontal="center" vertical="center" wrapText="1"/>
      <protection/>
    </xf>
    <xf numFmtId="0" fontId="0" fillId="35" borderId="133" xfId="55" applyFill="1" applyBorder="1" applyAlignment="1">
      <alignment horizontal="center" vertical="center" wrapText="1"/>
      <protection/>
    </xf>
    <xf numFmtId="0" fontId="0" fillId="35" borderId="134" xfId="55" applyFill="1" applyBorder="1" applyAlignment="1">
      <alignment horizontal="center" vertical="center" wrapText="1"/>
      <protection/>
    </xf>
    <xf numFmtId="0" fontId="70" fillId="0" borderId="92" xfId="55" applyFont="1" applyBorder="1" applyAlignment="1" applyProtection="1">
      <alignment horizontal="justify" vertical="center" wrapText="1"/>
      <protection locked="0"/>
    </xf>
    <xf numFmtId="0" fontId="0" fillId="0" borderId="135" xfId="55" applyBorder="1" applyAlignment="1" applyProtection="1">
      <alignment horizontal="justify" vertical="center" wrapText="1"/>
      <protection locked="0"/>
    </xf>
    <xf numFmtId="0" fontId="73" fillId="35" borderId="136" xfId="55" applyNumberFormat="1" applyFont="1" applyFill="1" applyBorder="1" applyAlignment="1" applyProtection="1">
      <alignment horizontal="center" vertical="center" wrapText="1"/>
      <protection/>
    </xf>
    <xf numFmtId="0" fontId="73" fillId="35" borderId="130" xfId="55" applyNumberFormat="1" applyFont="1" applyFill="1" applyBorder="1" applyAlignment="1" applyProtection="1">
      <alignment horizontal="center" vertical="center" wrapText="1"/>
      <protection/>
    </xf>
    <xf numFmtId="0" fontId="73" fillId="35" borderId="137" xfId="55" applyNumberFormat="1" applyFont="1" applyFill="1" applyBorder="1" applyAlignment="1" applyProtection="1">
      <alignment horizontal="center" vertical="center" wrapText="1"/>
      <protection/>
    </xf>
    <xf numFmtId="0" fontId="85" fillId="39" borderId="138" xfId="55" applyFont="1" applyFill="1" applyBorder="1" applyAlignment="1" applyProtection="1">
      <alignment horizontal="center" vertical="center" wrapText="1"/>
      <protection/>
    </xf>
    <xf numFmtId="0" fontId="85" fillId="39" borderId="139" xfId="55" applyFont="1" applyFill="1" applyBorder="1" applyAlignment="1" applyProtection="1">
      <alignment horizontal="center" vertical="center" wrapText="1"/>
      <protection/>
    </xf>
    <xf numFmtId="0" fontId="85" fillId="39" borderId="140" xfId="55" applyFont="1" applyFill="1" applyBorder="1" applyAlignment="1" applyProtection="1">
      <alignment horizontal="center" vertical="center" wrapText="1"/>
      <protection/>
    </xf>
    <xf numFmtId="0" fontId="72" fillId="35" borderId="89" xfId="55" applyNumberFormat="1" applyFont="1" applyFill="1" applyBorder="1" applyAlignment="1" applyProtection="1">
      <alignment horizontal="center" vertical="center" wrapText="1"/>
      <protection/>
    </xf>
    <xf numFmtId="0" fontId="72" fillId="35" borderId="13" xfId="55" applyNumberFormat="1" applyFont="1" applyFill="1" applyBorder="1" applyAlignment="1" applyProtection="1">
      <alignment horizontal="center" vertical="center" wrapText="1"/>
      <protection/>
    </xf>
    <xf numFmtId="0" fontId="73" fillId="35" borderId="84" xfId="55" applyNumberFormat="1" applyFont="1" applyFill="1" applyBorder="1" applyAlignment="1" applyProtection="1">
      <alignment horizontal="center" vertical="center" wrapText="1"/>
      <protection/>
    </xf>
    <xf numFmtId="0" fontId="73" fillId="35" borderId="77" xfId="55" applyNumberFormat="1" applyFont="1" applyFill="1" applyBorder="1" applyAlignment="1" applyProtection="1">
      <alignment horizontal="center" vertical="center" wrapText="1"/>
      <protection/>
    </xf>
    <xf numFmtId="0" fontId="73" fillId="35" borderId="141" xfId="55" applyNumberFormat="1" applyFont="1" applyFill="1" applyBorder="1" applyAlignment="1" applyProtection="1">
      <alignment horizontal="center" vertical="center" wrapText="1"/>
      <protection/>
    </xf>
    <xf numFmtId="0" fontId="72" fillId="35" borderId="142" xfId="55" applyNumberFormat="1" applyFont="1" applyFill="1" applyBorder="1" applyAlignment="1" applyProtection="1">
      <alignment horizontal="center" vertical="center" wrapText="1"/>
      <protection/>
    </xf>
    <xf numFmtId="0" fontId="72" fillId="35" borderId="77" xfId="55" applyNumberFormat="1" applyFont="1" applyFill="1" applyBorder="1" applyAlignment="1" applyProtection="1">
      <alignment horizontal="center" vertical="center" wrapText="1"/>
      <protection/>
    </xf>
    <xf numFmtId="0" fontId="72" fillId="35" borderId="78" xfId="55" applyNumberFormat="1" applyFont="1" applyFill="1" applyBorder="1" applyAlignment="1" applyProtection="1">
      <alignment horizontal="center" vertical="center" wrapText="1"/>
      <protection/>
    </xf>
    <xf numFmtId="0" fontId="73" fillId="35" borderId="13" xfId="55" applyNumberFormat="1" applyFont="1" applyFill="1" applyBorder="1" applyAlignment="1" applyProtection="1">
      <alignment horizontal="center" vertical="center" wrapText="1"/>
      <protection/>
    </xf>
    <xf numFmtId="0" fontId="86" fillId="35" borderId="13" xfId="55" applyNumberFormat="1" applyFont="1" applyFill="1" applyBorder="1" applyAlignment="1" applyProtection="1">
      <alignment horizontal="center" vertical="center" wrapText="1"/>
      <protection/>
    </xf>
    <xf numFmtId="0" fontId="86" fillId="35" borderId="33" xfId="55" applyNumberFormat="1" applyFont="1" applyFill="1" applyBorder="1" applyAlignment="1" applyProtection="1">
      <alignment/>
      <protection/>
    </xf>
    <xf numFmtId="0" fontId="72" fillId="35" borderId="89" xfId="55" applyFont="1" applyFill="1" applyBorder="1" applyAlignment="1" applyProtection="1">
      <alignment horizontal="center" vertical="center" wrapText="1"/>
      <protection/>
    </xf>
    <xf numFmtId="0" fontId="0" fillId="35" borderId="13" xfId="55" applyFill="1" applyBorder="1" applyAlignment="1" applyProtection="1">
      <alignment horizontal="center" vertical="center" wrapText="1"/>
      <protection/>
    </xf>
    <xf numFmtId="0" fontId="86" fillId="35" borderId="33" xfId="55" applyNumberFormat="1" applyFont="1" applyFill="1" applyBorder="1" applyAlignment="1" applyProtection="1">
      <alignment horizontal="center" vertical="center" wrapText="1"/>
      <protection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19" fillId="35" borderId="50" xfId="0" applyNumberFormat="1" applyFont="1" applyFill="1" applyBorder="1" applyAlignment="1">
      <alignment horizontal="center" vertical="center" wrapText="1"/>
    </xf>
    <xf numFmtId="0" fontId="19" fillId="35" borderId="51" xfId="0" applyNumberFormat="1" applyFont="1" applyFill="1" applyBorder="1" applyAlignment="1">
      <alignment horizontal="center" vertical="center" wrapText="1"/>
    </xf>
    <xf numFmtId="0" fontId="19" fillId="35" borderId="17" xfId="0" applyNumberFormat="1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6" fillId="39" borderId="108" xfId="0" applyFont="1" applyFill="1" applyBorder="1" applyAlignment="1">
      <alignment horizontal="center" vertical="center" wrapText="1"/>
    </xf>
    <xf numFmtId="0" fontId="18" fillId="39" borderId="108" xfId="0" applyFont="1" applyFill="1" applyBorder="1" applyAlignment="1">
      <alignment horizontal="center" vertical="center" wrapText="1"/>
    </xf>
    <xf numFmtId="0" fontId="18" fillId="39" borderId="109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9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19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20" xfId="0" applyFont="1" applyBorder="1" applyAlignment="1">
      <alignment horizontal="justify" vertical="center" wrapText="1"/>
    </xf>
    <xf numFmtId="0" fontId="11" fillId="0" borderId="121" xfId="0" applyFont="1" applyBorder="1" applyAlignment="1">
      <alignment horizontal="justify" vertical="center" wrapText="1"/>
    </xf>
    <xf numFmtId="0" fontId="11" fillId="0" borderId="122" xfId="0" applyFont="1" applyBorder="1" applyAlignment="1">
      <alignment horizontal="justify" vertical="center" wrapText="1"/>
    </xf>
    <xf numFmtId="0" fontId="11" fillId="0" borderId="123" xfId="0" applyFont="1" applyBorder="1" applyAlignment="1">
      <alignment horizontal="justify" vertical="center" wrapText="1"/>
    </xf>
    <xf numFmtId="0" fontId="2" fillId="35" borderId="52" xfId="0" applyFont="1" applyFill="1" applyBorder="1" applyAlignment="1">
      <alignment horizontal="center" vertical="center"/>
    </xf>
    <xf numFmtId="0" fontId="19" fillId="35" borderId="50" xfId="0" applyNumberFormat="1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zoomScale="90" zoomScaleNormal="90" zoomScalePageLayoutView="0" workbookViewId="0" topLeftCell="A1">
      <selection activeCell="H4" sqref="H4:J4"/>
    </sheetView>
  </sheetViews>
  <sheetFormatPr defaultColWidth="9.140625" defaultRowHeight="15"/>
  <cols>
    <col min="1" max="1" width="6.7109375" style="0" customWidth="1"/>
    <col min="2" max="2" width="13.57421875" style="0" customWidth="1"/>
    <col min="3" max="3" width="13.140625" style="0" customWidth="1"/>
    <col min="4" max="4" width="14.57421875" style="0" customWidth="1"/>
    <col min="5" max="5" width="9.421875" style="0" customWidth="1"/>
    <col min="6" max="6" width="19.00390625" style="0" customWidth="1"/>
    <col min="7" max="7" width="8.00390625" style="0" customWidth="1"/>
    <col min="8" max="8" width="14.8515625" style="2" customWidth="1"/>
    <col min="9" max="9" width="20.8515625" style="2" customWidth="1"/>
    <col min="10" max="10" width="20.00390625" style="2" customWidth="1"/>
  </cols>
  <sheetData>
    <row r="1" spans="1:10" ht="101.25" customHeight="1" thickBot="1">
      <c r="A1" s="212" t="s">
        <v>252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ht="78.75" customHeight="1" thickBot="1" thickTop="1">
      <c r="A2" s="215" t="s">
        <v>191</v>
      </c>
      <c r="B2" s="216"/>
      <c r="C2" s="216"/>
      <c r="D2" s="216"/>
      <c r="E2" s="216"/>
      <c r="F2" s="216"/>
      <c r="G2" s="216"/>
      <c r="H2" s="216"/>
      <c r="I2" s="216"/>
      <c r="J2" s="217"/>
    </row>
    <row r="3" spans="1:10" ht="26.25" customHeight="1" thickBot="1" thickTop="1">
      <c r="A3" s="212" t="s">
        <v>3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0" ht="56.25" customHeight="1" thickBot="1" thickTop="1">
      <c r="A4" s="45" t="s">
        <v>147</v>
      </c>
      <c r="B4" s="220" t="s">
        <v>125</v>
      </c>
      <c r="C4" s="221"/>
      <c r="D4" s="221"/>
      <c r="E4" s="221"/>
      <c r="F4" s="221"/>
      <c r="G4" s="221"/>
      <c r="H4" s="209"/>
      <c r="I4" s="210"/>
      <c r="J4" s="211"/>
    </row>
    <row r="5" spans="1:10" ht="68.25" customHeight="1" thickBot="1" thickTop="1">
      <c r="A5" s="45" t="s">
        <v>148</v>
      </c>
      <c r="B5" s="220" t="s">
        <v>296</v>
      </c>
      <c r="C5" s="221"/>
      <c r="D5" s="221"/>
      <c r="E5" s="221"/>
      <c r="F5" s="221"/>
      <c r="G5" s="221"/>
      <c r="H5" s="224"/>
      <c r="I5" s="225"/>
      <c r="J5" s="226"/>
    </row>
    <row r="6" spans="1:10" ht="45" customHeight="1" thickBot="1" thickTop="1">
      <c r="A6" s="45" t="s">
        <v>149</v>
      </c>
      <c r="B6" s="220" t="s">
        <v>103</v>
      </c>
      <c r="C6" s="221"/>
      <c r="D6" s="221"/>
      <c r="E6" s="221"/>
      <c r="F6" s="221"/>
      <c r="G6" s="221"/>
      <c r="H6" s="218"/>
      <c r="I6" s="218"/>
      <c r="J6" s="219"/>
    </row>
    <row r="7" spans="1:10" ht="45.75" customHeight="1" thickBot="1" thickTop="1">
      <c r="A7" s="45" t="s">
        <v>150</v>
      </c>
      <c r="B7" s="220" t="s">
        <v>126</v>
      </c>
      <c r="C7" s="221"/>
      <c r="D7" s="221"/>
      <c r="E7" s="221"/>
      <c r="F7" s="221"/>
      <c r="G7" s="221"/>
      <c r="H7" s="227"/>
      <c r="I7" s="228"/>
      <c r="J7" s="229"/>
    </row>
    <row r="8" spans="1:10" ht="45" customHeight="1" thickBot="1" thickTop="1">
      <c r="A8" s="45" t="s">
        <v>151</v>
      </c>
      <c r="B8" s="162" t="s">
        <v>278</v>
      </c>
      <c r="C8" s="234"/>
      <c r="D8" s="234"/>
      <c r="E8" s="234"/>
      <c r="F8" s="234"/>
      <c r="G8" s="235"/>
      <c r="H8" s="209"/>
      <c r="I8" s="210"/>
      <c r="J8" s="211"/>
    </row>
    <row r="9" spans="1:10" ht="45" customHeight="1" thickBot="1" thickTop="1">
      <c r="A9" s="133" t="s">
        <v>152</v>
      </c>
      <c r="B9" s="222" t="s">
        <v>132</v>
      </c>
      <c r="C9" s="162" t="s">
        <v>100</v>
      </c>
      <c r="D9" s="163"/>
      <c r="E9" s="163"/>
      <c r="F9" s="163"/>
      <c r="G9" s="165"/>
      <c r="H9" s="218"/>
      <c r="I9" s="218"/>
      <c r="J9" s="219"/>
    </row>
    <row r="10" spans="1:10" ht="45" customHeight="1" thickBot="1" thickTop="1">
      <c r="A10" s="134"/>
      <c r="B10" s="223"/>
      <c r="C10" s="162" t="s">
        <v>101</v>
      </c>
      <c r="D10" s="163"/>
      <c r="E10" s="163"/>
      <c r="F10" s="163"/>
      <c r="G10" s="165"/>
      <c r="H10" s="218"/>
      <c r="I10" s="218"/>
      <c r="J10" s="219"/>
    </row>
    <row r="11" spans="1:10" ht="45" customHeight="1" thickBot="1" thickTop="1">
      <c r="A11" s="134"/>
      <c r="B11" s="223"/>
      <c r="C11" s="230" t="s">
        <v>102</v>
      </c>
      <c r="D11" s="231"/>
      <c r="E11" s="231"/>
      <c r="F11" s="231"/>
      <c r="G11" s="232"/>
      <c r="H11" s="233"/>
      <c r="I11" s="228"/>
      <c r="J11" s="229"/>
    </row>
    <row r="12" spans="1:10" ht="86.25" customHeight="1" thickBot="1" thickTop="1">
      <c r="A12" s="46" t="s">
        <v>153</v>
      </c>
      <c r="B12" s="162" t="s">
        <v>229</v>
      </c>
      <c r="C12" s="163"/>
      <c r="D12" s="163"/>
      <c r="E12" s="163"/>
      <c r="F12" s="163"/>
      <c r="G12" s="164"/>
      <c r="H12" s="204"/>
      <c r="I12" s="204"/>
      <c r="J12" s="205"/>
    </row>
    <row r="13" spans="1:10" ht="30" customHeight="1" thickBot="1" thickTop="1">
      <c r="A13" s="206" t="s">
        <v>98</v>
      </c>
      <c r="B13" s="207"/>
      <c r="C13" s="207"/>
      <c r="D13" s="207"/>
      <c r="E13" s="207"/>
      <c r="F13" s="207"/>
      <c r="G13" s="207"/>
      <c r="H13" s="207"/>
      <c r="I13" s="207"/>
      <c r="J13" s="208"/>
    </row>
    <row r="14" spans="1:10" s="3" customFormat="1" ht="45" customHeight="1" thickBot="1" thickTop="1">
      <c r="A14" s="46" t="s">
        <v>154</v>
      </c>
      <c r="B14" s="99" t="s">
        <v>99</v>
      </c>
      <c r="C14" s="99"/>
      <c r="D14" s="99"/>
      <c r="E14" s="99"/>
      <c r="F14" s="99"/>
      <c r="G14" s="99"/>
      <c r="H14" s="136"/>
      <c r="I14" s="137"/>
      <c r="J14" s="138"/>
    </row>
    <row r="15" spans="1:10" ht="71.25" customHeight="1" thickBot="1" thickTop="1">
      <c r="A15" s="236" t="s">
        <v>155</v>
      </c>
      <c r="B15" s="162" t="s">
        <v>279</v>
      </c>
      <c r="C15" s="231"/>
      <c r="D15" s="231"/>
      <c r="E15" s="231"/>
      <c r="F15" s="231"/>
      <c r="G15" s="232"/>
      <c r="H15" s="238"/>
      <c r="I15" s="239"/>
      <c r="J15" s="28">
        <f>IF(H15="","",IF(AND(H15&gt;=50,H15&lt;=52),"","HIBÁS PERC"))</f>
      </c>
    </row>
    <row r="16" spans="1:10" s="88" customFormat="1" ht="39.75" customHeight="1" thickBot="1" thickTop="1">
      <c r="A16" s="237"/>
      <c r="B16" s="240" t="s">
        <v>263</v>
      </c>
      <c r="C16" s="241"/>
      <c r="D16" s="241"/>
      <c r="E16" s="242"/>
      <c r="F16" s="249" t="s">
        <v>260</v>
      </c>
      <c r="G16" s="249"/>
      <c r="H16" s="250"/>
      <c r="I16" s="239"/>
      <c r="J16" s="28">
        <f>IF(H16="","",IF(AND(H16&gt;=2,H16&lt;=6),"","HIBÁS EPIZÓD"))</f>
      </c>
    </row>
    <row r="17" spans="1:10" s="88" customFormat="1" ht="49.5" customHeight="1" thickBot="1" thickTop="1">
      <c r="A17" s="237"/>
      <c r="B17" s="243"/>
      <c r="C17" s="244"/>
      <c r="D17" s="244"/>
      <c r="E17" s="245"/>
      <c r="F17" s="249" t="s">
        <v>261</v>
      </c>
      <c r="G17" s="251"/>
      <c r="H17" s="250"/>
      <c r="I17" s="239"/>
      <c r="J17" s="89">
        <f>IF(H17="","",IF(AND(H17&gt;=24,H17&lt;=26),"","HIBÁS PERC"))</f>
      </c>
    </row>
    <row r="18" spans="1:10" ht="46.5" customHeight="1" thickBot="1" thickTop="1">
      <c r="A18" s="237"/>
      <c r="B18" s="246"/>
      <c r="C18" s="247"/>
      <c r="D18" s="247"/>
      <c r="E18" s="248"/>
      <c r="F18" s="100" t="s">
        <v>262</v>
      </c>
      <c r="G18" s="196"/>
      <c r="H18" s="252">
        <f>H16*H17</f>
        <v>0</v>
      </c>
      <c r="I18" s="253"/>
      <c r="J18" s="87"/>
    </row>
    <row r="19" spans="1:10" ht="42.75" customHeight="1" thickBot="1" thickTop="1">
      <c r="A19" s="46" t="s">
        <v>156</v>
      </c>
      <c r="B19" s="162" t="s">
        <v>212</v>
      </c>
      <c r="C19" s="194"/>
      <c r="D19" s="194"/>
      <c r="E19" s="194"/>
      <c r="F19" s="194"/>
      <c r="G19" s="195"/>
      <c r="H19" s="173"/>
      <c r="I19" s="174"/>
      <c r="J19" s="175"/>
    </row>
    <row r="20" spans="1:10" ht="45" customHeight="1" thickBot="1" thickTop="1">
      <c r="A20" s="46" t="s">
        <v>157</v>
      </c>
      <c r="B20" s="99" t="s">
        <v>4</v>
      </c>
      <c r="C20" s="99"/>
      <c r="D20" s="99"/>
      <c r="E20" s="99"/>
      <c r="F20" s="99"/>
      <c r="G20" s="99"/>
      <c r="H20" s="152"/>
      <c r="I20" s="255"/>
      <c r="J20" s="256"/>
    </row>
    <row r="21" spans="1:10" ht="33.75" customHeight="1" thickBot="1" thickTop="1">
      <c r="A21" s="46" t="s">
        <v>158</v>
      </c>
      <c r="B21" s="163" t="s">
        <v>127</v>
      </c>
      <c r="C21" s="176"/>
      <c r="D21" s="176"/>
      <c r="E21" s="176"/>
      <c r="F21" s="176"/>
      <c r="G21" s="176"/>
      <c r="H21" s="176"/>
      <c r="I21" s="176"/>
      <c r="J21" s="177"/>
    </row>
    <row r="22" spans="1:10" ht="33.75" customHeight="1" thickBot="1" thickTop="1">
      <c r="A22" s="188" t="s">
        <v>197</v>
      </c>
      <c r="B22" s="189"/>
      <c r="C22" s="189"/>
      <c r="D22" s="189"/>
      <c r="E22" s="189"/>
      <c r="F22" s="189"/>
      <c r="G22" s="189"/>
      <c r="H22" s="189"/>
      <c r="I22" s="189"/>
      <c r="J22" s="190"/>
    </row>
    <row r="23" spans="1:10" ht="45" customHeight="1" thickBot="1" thickTop="1">
      <c r="A23" s="46" t="s">
        <v>159</v>
      </c>
      <c r="B23" s="187" t="s">
        <v>204</v>
      </c>
      <c r="C23" s="187"/>
      <c r="D23" s="187"/>
      <c r="E23" s="187"/>
      <c r="F23" s="187"/>
      <c r="G23" s="187"/>
      <c r="H23" s="167">
        <f>IF('2. Költségterv'!G3="","",'2. Költségterv'!G3)</f>
        <v>0</v>
      </c>
      <c r="I23" s="168"/>
      <c r="J23" s="169"/>
    </row>
    <row r="24" spans="1:10" ht="66" customHeight="1" thickBot="1" thickTop="1">
      <c r="A24" s="46" t="s">
        <v>160</v>
      </c>
      <c r="B24" s="178" t="s">
        <v>226</v>
      </c>
      <c r="C24" s="179"/>
      <c r="D24" s="179"/>
      <c r="E24" s="180"/>
      <c r="F24" s="162" t="s">
        <v>190</v>
      </c>
      <c r="G24" s="165"/>
      <c r="H24" s="150"/>
      <c r="I24" s="150"/>
      <c r="J24" s="151"/>
    </row>
    <row r="25" spans="1:10" ht="92.25" customHeight="1" thickBot="1" thickTop="1">
      <c r="A25" s="104" t="s">
        <v>161</v>
      </c>
      <c r="B25" s="181"/>
      <c r="C25" s="182"/>
      <c r="D25" s="182"/>
      <c r="E25" s="183"/>
      <c r="F25" s="162" t="s">
        <v>264</v>
      </c>
      <c r="G25" s="165"/>
      <c r="H25" s="150"/>
      <c r="I25" s="150"/>
      <c r="J25" s="151"/>
    </row>
    <row r="26" spans="1:10" ht="92.25" customHeight="1" thickBot="1" thickTop="1">
      <c r="A26" s="158"/>
      <c r="B26" s="181"/>
      <c r="C26" s="182"/>
      <c r="D26" s="182"/>
      <c r="E26" s="183"/>
      <c r="F26" s="162" t="s">
        <v>265</v>
      </c>
      <c r="G26" s="165"/>
      <c r="H26" s="150"/>
      <c r="I26" s="150"/>
      <c r="J26" s="151"/>
    </row>
    <row r="27" spans="1:10" ht="57" customHeight="1" thickBot="1" thickTop="1">
      <c r="A27" s="159"/>
      <c r="B27" s="184"/>
      <c r="C27" s="185"/>
      <c r="D27" s="185"/>
      <c r="E27" s="186"/>
      <c r="F27" s="162" t="s">
        <v>138</v>
      </c>
      <c r="G27" s="165"/>
      <c r="H27" s="160">
        <f>IF(H23=0,0,IF((H24+H25+H26)&gt;H23*0.8,"HIBA! MAGAS ELŐFINANSZÍROZÁS &gt; 80%!",H24+H25+H26))</f>
        <v>0</v>
      </c>
      <c r="I27" s="160"/>
      <c r="J27" s="161"/>
    </row>
    <row r="28" spans="1:10" ht="45" customHeight="1" thickBot="1" thickTop="1">
      <c r="A28" s="46" t="s">
        <v>162</v>
      </c>
      <c r="B28" s="170" t="s">
        <v>96</v>
      </c>
      <c r="C28" s="126" t="s">
        <v>97</v>
      </c>
      <c r="D28" s="126"/>
      <c r="E28" s="126"/>
      <c r="F28" s="126"/>
      <c r="G28" s="126"/>
      <c r="H28" s="124"/>
      <c r="I28" s="124"/>
      <c r="J28" s="125"/>
    </row>
    <row r="29" spans="1:10" ht="45" customHeight="1" thickBot="1" thickTop="1">
      <c r="A29" s="47" t="s">
        <v>163</v>
      </c>
      <c r="B29" s="171"/>
      <c r="C29" s="126" t="s">
        <v>175</v>
      </c>
      <c r="D29" s="126"/>
      <c r="E29" s="126"/>
      <c r="F29" s="126"/>
      <c r="G29" s="126"/>
      <c r="H29" s="124"/>
      <c r="I29" s="124"/>
      <c r="J29" s="125"/>
    </row>
    <row r="30" spans="1:10" ht="66" customHeight="1" thickBot="1" thickTop="1">
      <c r="A30" s="46" t="s">
        <v>164</v>
      </c>
      <c r="B30" s="171"/>
      <c r="C30" s="202" t="s">
        <v>176</v>
      </c>
      <c r="D30" s="202"/>
      <c r="E30" s="202"/>
      <c r="F30" s="202"/>
      <c r="G30" s="202"/>
      <c r="H30" s="166">
        <f>H28+H29</f>
        <v>0</v>
      </c>
      <c r="I30" s="166"/>
      <c r="J30" s="117"/>
    </row>
    <row r="31" spans="1:10" ht="45" customHeight="1" thickBot="1" thickTop="1">
      <c r="A31" s="47" t="s">
        <v>165</v>
      </c>
      <c r="B31" s="171"/>
      <c r="C31" s="126" t="s">
        <v>177</v>
      </c>
      <c r="D31" s="126"/>
      <c r="E31" s="126"/>
      <c r="F31" s="126"/>
      <c r="G31" s="126"/>
      <c r="H31" s="124"/>
      <c r="I31" s="124"/>
      <c r="J31" s="125"/>
    </row>
    <row r="32" spans="1:10" ht="45" customHeight="1" thickBot="1" thickTop="1">
      <c r="A32" s="46" t="s">
        <v>166</v>
      </c>
      <c r="B32" s="171"/>
      <c r="C32" s="126" t="s">
        <v>178</v>
      </c>
      <c r="D32" s="126"/>
      <c r="E32" s="126"/>
      <c r="F32" s="126"/>
      <c r="G32" s="126"/>
      <c r="H32" s="127">
        <f>IF((H29-H31)&lt;0,"HIBÁS A LEVONHATÓ ÁFA ÖSSZEGE",(H29-H31))</f>
        <v>0</v>
      </c>
      <c r="I32" s="128"/>
      <c r="J32" s="129"/>
    </row>
    <row r="33" spans="1:10" ht="59.25" customHeight="1" thickBot="1" thickTop="1">
      <c r="A33" s="47" t="s">
        <v>167</v>
      </c>
      <c r="B33" s="171"/>
      <c r="C33" s="187" t="s">
        <v>230</v>
      </c>
      <c r="D33" s="203"/>
      <c r="E33" s="203"/>
      <c r="F33" s="203"/>
      <c r="G33" s="203"/>
      <c r="H33" s="130">
        <f>IF(H32="HIBÁS A LEVONHATÓ ÁFA ÖSSZEGE","",IF((H28+H32)='2. Költségterv'!G5,H28+H32,"NEM EGYEZIK A 16.+20. SOR ÖSSZEGE A KÖLTSÉGTERV TERVEZETT ÖSSZKÖLTSÉGÉVEL"))</f>
        <v>0</v>
      </c>
      <c r="I33" s="131"/>
      <c r="J33" s="132"/>
    </row>
    <row r="34" spans="1:10" ht="45" customHeight="1" thickBot="1" thickTop="1">
      <c r="A34" s="46" t="s">
        <v>168</v>
      </c>
      <c r="B34" s="171"/>
      <c r="C34" s="96" t="s">
        <v>280</v>
      </c>
      <c r="D34" s="96"/>
      <c r="E34" s="96"/>
      <c r="F34" s="96"/>
      <c r="G34" s="96"/>
      <c r="H34" s="116">
        <f>IF(('2. Költségterv'!E143+'2. Költségterv'!G143)="","",('2. Költségterv'!E143+'2. Költségterv'!G143))</f>
        <v>0</v>
      </c>
      <c r="I34" s="116"/>
      <c r="J34" s="117"/>
    </row>
    <row r="35" spans="1:10" ht="45" customHeight="1" thickBot="1" thickTop="1">
      <c r="A35" s="47" t="s">
        <v>169</v>
      </c>
      <c r="B35" s="171"/>
      <c r="C35" s="96" t="s">
        <v>281</v>
      </c>
      <c r="D35" s="96"/>
      <c r="E35" s="96"/>
      <c r="F35" s="96"/>
      <c r="G35" s="96"/>
      <c r="H35" s="116">
        <f>IF(('2. Költségterv'!F143+'2. Költségterv'!H143)="","",('2. Költségterv'!F143+'2. Költségterv'!H143))</f>
        <v>0</v>
      </c>
      <c r="I35" s="116"/>
      <c r="J35" s="117"/>
    </row>
    <row r="36" spans="1:10" ht="47.25" customHeight="1" thickBot="1" thickTop="1">
      <c r="A36" s="46" t="s">
        <v>170</v>
      </c>
      <c r="B36" s="171"/>
      <c r="C36" s="96" t="s">
        <v>282</v>
      </c>
      <c r="D36" s="96"/>
      <c r="E36" s="96"/>
      <c r="F36" s="96"/>
      <c r="G36" s="96"/>
      <c r="H36" s="116">
        <f>IF('2. Költségterv'!J143="","",'2. Költségterv'!J143)</f>
        <v>0</v>
      </c>
      <c r="I36" s="116"/>
      <c r="J36" s="117"/>
    </row>
    <row r="37" spans="1:10" ht="48" customHeight="1" thickBot="1" thickTop="1">
      <c r="A37" s="46" t="s">
        <v>171</v>
      </c>
      <c r="B37" s="172"/>
      <c r="C37" s="254" t="s">
        <v>283</v>
      </c>
      <c r="D37" s="254"/>
      <c r="E37" s="254"/>
      <c r="F37" s="254"/>
      <c r="G37" s="254"/>
      <c r="H37" s="118">
        <f>IF('2. Költségterv'!I143="","",'2. Költségterv'!I143)</f>
        <v>0</v>
      </c>
      <c r="I37" s="116"/>
      <c r="J37" s="117"/>
    </row>
    <row r="38" spans="1:10" ht="46.5" customHeight="1" thickBot="1" thickTop="1">
      <c r="A38" s="46" t="s">
        <v>172</v>
      </c>
      <c r="B38" s="148" t="s">
        <v>139</v>
      </c>
      <c r="C38" s="96" t="s">
        <v>213</v>
      </c>
      <c r="D38" s="99"/>
      <c r="E38" s="99"/>
      <c r="F38" s="99"/>
      <c r="G38" s="99"/>
      <c r="H38" s="200">
        <f>IF('2. Költségterv'!G4="","",'2. Költségterv'!G4)</f>
        <v>0</v>
      </c>
      <c r="I38" s="200"/>
      <c r="J38" s="201"/>
    </row>
    <row r="39" spans="1:10" ht="102" customHeight="1" thickBot="1" thickTop="1">
      <c r="A39" s="104" t="s">
        <v>221</v>
      </c>
      <c r="B39" s="148"/>
      <c r="C39" s="107" t="s">
        <v>299</v>
      </c>
      <c r="D39" s="108"/>
      <c r="E39" s="109"/>
      <c r="F39" s="97" t="s">
        <v>231</v>
      </c>
      <c r="G39" s="193"/>
      <c r="H39" s="155"/>
      <c r="I39" s="156"/>
      <c r="J39" s="157"/>
    </row>
    <row r="40" spans="1:10" ht="110.25" customHeight="1" thickBot="1" thickTop="1">
      <c r="A40" s="105"/>
      <c r="B40" s="148"/>
      <c r="C40" s="110"/>
      <c r="D40" s="111"/>
      <c r="E40" s="112"/>
      <c r="F40" s="97" t="s">
        <v>232</v>
      </c>
      <c r="G40" s="98"/>
      <c r="H40" s="150"/>
      <c r="I40" s="150"/>
      <c r="J40" s="151"/>
    </row>
    <row r="41" spans="1:10" ht="34.5" customHeight="1" thickBot="1" thickTop="1">
      <c r="A41" s="105"/>
      <c r="B41" s="148"/>
      <c r="C41" s="110"/>
      <c r="D41" s="111"/>
      <c r="E41" s="112"/>
      <c r="F41" s="97" t="s">
        <v>298</v>
      </c>
      <c r="G41" s="98"/>
      <c r="H41" s="146"/>
      <c r="I41" s="146"/>
      <c r="J41" s="147"/>
    </row>
    <row r="42" spans="1:10" ht="83.25" customHeight="1" thickBot="1" thickTop="1">
      <c r="A42" s="106"/>
      <c r="B42" s="149"/>
      <c r="C42" s="113"/>
      <c r="D42" s="114"/>
      <c r="E42" s="115"/>
      <c r="F42" s="97" t="s">
        <v>297</v>
      </c>
      <c r="G42" s="98"/>
      <c r="H42" s="150"/>
      <c r="I42" s="150"/>
      <c r="J42" s="151"/>
    </row>
    <row r="43" spans="1:10" ht="27.75" customHeight="1" thickBot="1" thickTop="1">
      <c r="A43" s="121" t="s">
        <v>92</v>
      </c>
      <c r="B43" s="122"/>
      <c r="C43" s="122"/>
      <c r="D43" s="122"/>
      <c r="E43" s="122"/>
      <c r="F43" s="122"/>
      <c r="G43" s="122"/>
      <c r="H43" s="122"/>
      <c r="I43" s="122"/>
      <c r="J43" s="123"/>
    </row>
    <row r="44" spans="1:10" s="27" customFormat="1" ht="60" customHeight="1" thickBot="1" thickTop="1">
      <c r="A44" s="48" t="s">
        <v>222</v>
      </c>
      <c r="B44" s="100" t="s">
        <v>227</v>
      </c>
      <c r="C44" s="101"/>
      <c r="D44" s="101"/>
      <c r="E44" s="102"/>
      <c r="F44" s="102"/>
      <c r="G44" s="103"/>
      <c r="H44" s="152"/>
      <c r="I44" s="153"/>
      <c r="J44" s="154"/>
    </row>
    <row r="45" spans="1:10" ht="49.5" customHeight="1" thickBot="1" thickTop="1">
      <c r="A45" s="133" t="s">
        <v>223</v>
      </c>
      <c r="B45" s="197" t="s">
        <v>266</v>
      </c>
      <c r="C45" s="100" t="s">
        <v>253</v>
      </c>
      <c r="D45" s="191"/>
      <c r="E45" s="191"/>
      <c r="F45" s="191"/>
      <c r="G45" s="192"/>
      <c r="H45" s="93"/>
      <c r="I45" s="119"/>
      <c r="J45" s="120"/>
    </row>
    <row r="46" spans="1:10" ht="81" customHeight="1" thickBot="1" thickTop="1">
      <c r="A46" s="134"/>
      <c r="B46" s="198"/>
      <c r="C46" s="100" t="s">
        <v>254</v>
      </c>
      <c r="D46" s="176"/>
      <c r="E46" s="176"/>
      <c r="F46" s="176"/>
      <c r="G46" s="164"/>
      <c r="H46" s="93"/>
      <c r="I46" s="119"/>
      <c r="J46" s="120"/>
    </row>
    <row r="47" spans="1:10" ht="81" customHeight="1" thickBot="1" thickTop="1">
      <c r="A47" s="134"/>
      <c r="B47" s="198"/>
      <c r="C47" s="100" t="s">
        <v>273</v>
      </c>
      <c r="D47" s="101"/>
      <c r="E47" s="101"/>
      <c r="F47" s="101"/>
      <c r="G47" s="196"/>
      <c r="H47" s="93"/>
      <c r="I47" s="119"/>
      <c r="J47" s="120"/>
    </row>
    <row r="48" spans="1:10" ht="81" customHeight="1" thickBot="1" thickTop="1">
      <c r="A48" s="134"/>
      <c r="B48" s="198"/>
      <c r="C48" s="100" t="s">
        <v>274</v>
      </c>
      <c r="D48" s="101"/>
      <c r="E48" s="101"/>
      <c r="F48" s="101"/>
      <c r="G48" s="196"/>
      <c r="H48" s="93"/>
      <c r="I48" s="119"/>
      <c r="J48" s="120"/>
    </row>
    <row r="49" spans="1:10" ht="63.75" customHeight="1" thickBot="1" thickTop="1">
      <c r="A49" s="134"/>
      <c r="B49" s="198"/>
      <c r="C49" s="100" t="s">
        <v>275</v>
      </c>
      <c r="D49" s="101"/>
      <c r="E49" s="101"/>
      <c r="F49" s="101"/>
      <c r="G49" s="196"/>
      <c r="H49" s="93"/>
      <c r="I49" s="119"/>
      <c r="J49" s="120"/>
    </row>
    <row r="50" spans="1:10" ht="71.25" customHeight="1" thickBot="1" thickTop="1">
      <c r="A50" s="134"/>
      <c r="B50" s="198"/>
      <c r="C50" s="100" t="s">
        <v>276</v>
      </c>
      <c r="D50" s="101"/>
      <c r="E50" s="101"/>
      <c r="F50" s="101"/>
      <c r="G50" s="196"/>
      <c r="H50" s="93"/>
      <c r="I50" s="119"/>
      <c r="J50" s="120"/>
    </row>
    <row r="51" spans="1:10" ht="59.25" customHeight="1" thickBot="1" thickTop="1">
      <c r="A51" s="135"/>
      <c r="B51" s="199"/>
      <c r="C51" s="162" t="s">
        <v>233</v>
      </c>
      <c r="D51" s="176"/>
      <c r="E51" s="176"/>
      <c r="F51" s="176"/>
      <c r="G51" s="164"/>
      <c r="H51" s="93"/>
      <c r="I51" s="94"/>
      <c r="J51" s="95"/>
    </row>
    <row r="52" spans="1:10" ht="72.75" customHeight="1" thickBot="1" thickTop="1">
      <c r="A52" s="49" t="s">
        <v>173</v>
      </c>
      <c r="B52" s="139" t="s">
        <v>284</v>
      </c>
      <c r="C52" s="140"/>
      <c r="D52" s="140"/>
      <c r="E52" s="141"/>
      <c r="F52" s="141"/>
      <c r="G52" s="142"/>
      <c r="H52" s="143"/>
      <c r="I52" s="144"/>
      <c r="J52" s="145"/>
    </row>
  </sheetData>
  <sheetProtection password="D733" sheet="1" formatRows="0" selectLockedCells="1"/>
  <mergeCells count="109">
    <mergeCell ref="H50:J50"/>
    <mergeCell ref="H18:I18"/>
    <mergeCell ref="C47:G47"/>
    <mergeCell ref="H47:J47"/>
    <mergeCell ref="C48:G48"/>
    <mergeCell ref="H48:J48"/>
    <mergeCell ref="C49:G49"/>
    <mergeCell ref="H49:J49"/>
    <mergeCell ref="C37:G37"/>
    <mergeCell ref="H20:J20"/>
    <mergeCell ref="A15:A18"/>
    <mergeCell ref="B15:G15"/>
    <mergeCell ref="H15:I15"/>
    <mergeCell ref="B16:E18"/>
    <mergeCell ref="F16:G16"/>
    <mergeCell ref="H16:I16"/>
    <mergeCell ref="F17:G17"/>
    <mergeCell ref="H17:I17"/>
    <mergeCell ref="F18:G18"/>
    <mergeCell ref="B9:B11"/>
    <mergeCell ref="H5:J5"/>
    <mergeCell ref="B5:G5"/>
    <mergeCell ref="H7:J7"/>
    <mergeCell ref="B6:G6"/>
    <mergeCell ref="C11:G11"/>
    <mergeCell ref="H9:J9"/>
    <mergeCell ref="H11:J11"/>
    <mergeCell ref="H6:J6"/>
    <mergeCell ref="B8:G8"/>
    <mergeCell ref="H4:J4"/>
    <mergeCell ref="H8:J8"/>
    <mergeCell ref="A1:J1"/>
    <mergeCell ref="A2:J2"/>
    <mergeCell ref="A3:J3"/>
    <mergeCell ref="H10:J10"/>
    <mergeCell ref="C10:G10"/>
    <mergeCell ref="C9:G9"/>
    <mergeCell ref="B4:G4"/>
    <mergeCell ref="B7:G7"/>
    <mergeCell ref="A9:A11"/>
    <mergeCell ref="H40:J40"/>
    <mergeCell ref="H29:J29"/>
    <mergeCell ref="C28:G28"/>
    <mergeCell ref="H38:J38"/>
    <mergeCell ref="C30:G30"/>
    <mergeCell ref="C33:G33"/>
    <mergeCell ref="B14:G14"/>
    <mergeCell ref="H12:J12"/>
    <mergeCell ref="A13:J13"/>
    <mergeCell ref="C45:G45"/>
    <mergeCell ref="C46:G46"/>
    <mergeCell ref="C51:G51"/>
    <mergeCell ref="F39:G39"/>
    <mergeCell ref="F27:G27"/>
    <mergeCell ref="B19:G19"/>
    <mergeCell ref="C36:G36"/>
    <mergeCell ref="C50:G50"/>
    <mergeCell ref="C34:G34"/>
    <mergeCell ref="B45:B51"/>
    <mergeCell ref="H19:J19"/>
    <mergeCell ref="H24:J24"/>
    <mergeCell ref="B21:J21"/>
    <mergeCell ref="B24:E27"/>
    <mergeCell ref="F25:G25"/>
    <mergeCell ref="B23:G23"/>
    <mergeCell ref="F24:G24"/>
    <mergeCell ref="H25:J25"/>
    <mergeCell ref="H26:J26"/>
    <mergeCell ref="A22:J22"/>
    <mergeCell ref="A25:A27"/>
    <mergeCell ref="H27:J27"/>
    <mergeCell ref="B12:G12"/>
    <mergeCell ref="F26:G26"/>
    <mergeCell ref="H30:J30"/>
    <mergeCell ref="H28:J28"/>
    <mergeCell ref="B20:G20"/>
    <mergeCell ref="H23:J23"/>
    <mergeCell ref="B28:B37"/>
    <mergeCell ref="C29:G29"/>
    <mergeCell ref="H14:J14"/>
    <mergeCell ref="B52:G52"/>
    <mergeCell ref="H52:J52"/>
    <mergeCell ref="H41:J41"/>
    <mergeCell ref="F40:G40"/>
    <mergeCell ref="B38:B42"/>
    <mergeCell ref="H42:J42"/>
    <mergeCell ref="H44:J44"/>
    <mergeCell ref="H39:J39"/>
    <mergeCell ref="F42:G42"/>
    <mergeCell ref="H46:J46"/>
    <mergeCell ref="A43:J43"/>
    <mergeCell ref="H45:J45"/>
    <mergeCell ref="H31:J31"/>
    <mergeCell ref="C31:G31"/>
    <mergeCell ref="C32:G32"/>
    <mergeCell ref="H34:J34"/>
    <mergeCell ref="H32:J32"/>
    <mergeCell ref="H33:J33"/>
    <mergeCell ref="A45:A51"/>
    <mergeCell ref="H51:J51"/>
    <mergeCell ref="C35:G35"/>
    <mergeCell ref="F41:G41"/>
    <mergeCell ref="C38:G38"/>
    <mergeCell ref="B44:G44"/>
    <mergeCell ref="A39:A42"/>
    <mergeCell ref="C39:E42"/>
    <mergeCell ref="H35:J35"/>
    <mergeCell ref="H36:J36"/>
    <mergeCell ref="H37:J37"/>
  </mergeCells>
  <printOptions horizontalCentered="1"/>
  <pageMargins left="0.5118110236220472" right="0.4724409448818898" top="1.1811023622047245" bottom="1.1023622047244095" header="0.31496062992125984" footer="0.31496062992125984"/>
  <pageSetup horizontalDpi="600" verticalDpi="600" orientation="portrait" paperSize="9" scale="65" r:id="rId1"/>
  <headerFooter>
    <oddHeader>&amp;C&amp;"Times New Roman,Félkövér"&amp;12MÉDIASZOLGÁLTATÁS-TÁMOGATÓ ÉS VAGYONKEZELŐ ALAP
MECENATÚRA IGAZGATÓSÁG
&amp;"Times New Roman,Dőlt"&amp;10 1088 Budapest, Pollack Mihály tér 10. Tel: 327-2020&amp;"Times New Roman,Félkövér"&amp;12
NEMESKÜRTYISTVÁN2015</oddHeader>
    <oddFooter>&amp;L&amp;"-,Félkövér"&amp;D&amp;C&amp;"Times New Roman,Félkövér"&amp;15a pályázó cégszerű aláírása                              &amp;R&amp;"Times New Roman,Félkövér"&amp;15a pénzügyi lebonyolító aláírása  &amp;"-,Félkövér"&amp;11            &amp;P</oddFooter>
  </headerFooter>
  <rowBreaks count="2" manualBreakCount="2">
    <brk id="20" max="9" man="1"/>
    <brk id="37" max="9" man="1"/>
  </rowBreaks>
  <ignoredErrors>
    <ignoredError sqref="J15:J17 H18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="90" zoomScaleNormal="90" workbookViewId="0" topLeftCell="A1">
      <selection activeCell="F2" sqref="F2:J2"/>
    </sheetView>
  </sheetViews>
  <sheetFormatPr defaultColWidth="9.140625" defaultRowHeight="15"/>
  <cols>
    <col min="2" max="2" width="11.28125" style="0" customWidth="1"/>
    <col min="3" max="3" width="12.28125" style="0" customWidth="1"/>
    <col min="4" max="4" width="12.140625" style="0" customWidth="1"/>
    <col min="5" max="5" width="14.421875" style="0" customWidth="1"/>
    <col min="6" max="6" width="12.28125" style="0" customWidth="1"/>
    <col min="7" max="7" width="11.140625" style="0" customWidth="1"/>
    <col min="8" max="8" width="10.140625" style="0" customWidth="1"/>
    <col min="9" max="9" width="8.8515625" style="0" customWidth="1"/>
    <col min="10" max="10" width="10.28125" style="0" customWidth="1"/>
  </cols>
  <sheetData>
    <row r="1" spans="1:10" ht="84.75" customHeight="1" thickBot="1">
      <c r="A1" s="472" t="s">
        <v>243</v>
      </c>
      <c r="B1" s="473"/>
      <c r="C1" s="473"/>
      <c r="D1" s="474"/>
      <c r="E1" s="474"/>
      <c r="F1" s="474"/>
      <c r="G1" s="474"/>
      <c r="H1" s="474"/>
      <c r="I1" s="474"/>
      <c r="J1" s="475"/>
    </row>
    <row r="2" spans="1:10" ht="40.5" customHeight="1" thickBot="1" thickTop="1">
      <c r="A2" s="392" t="s">
        <v>145</v>
      </c>
      <c r="B2" s="476"/>
      <c r="C2" s="476"/>
      <c r="D2" s="476"/>
      <c r="E2" s="477"/>
      <c r="F2" s="478"/>
      <c r="G2" s="479"/>
      <c r="H2" s="479"/>
      <c r="I2" s="479"/>
      <c r="J2" s="480"/>
    </row>
    <row r="3" spans="1:10" s="3" customFormat="1" ht="45" customHeight="1" thickBot="1" thickTop="1">
      <c r="A3" s="392" t="s">
        <v>286</v>
      </c>
      <c r="B3" s="476"/>
      <c r="C3" s="476"/>
      <c r="D3" s="476"/>
      <c r="E3" s="477"/>
      <c r="F3" s="478"/>
      <c r="G3" s="479"/>
      <c r="H3" s="479"/>
      <c r="I3" s="479"/>
      <c r="J3" s="480"/>
    </row>
    <row r="4" spans="1:10" ht="40.5" customHeight="1" thickBot="1" thickTop="1">
      <c r="A4" s="376" t="s">
        <v>174</v>
      </c>
      <c r="B4" s="465"/>
      <c r="C4" s="465"/>
      <c r="D4" s="465"/>
      <c r="E4" s="466"/>
      <c r="F4" s="488">
        <f>IF('1. Adatlap'!H4="","",'1. Adatlap'!H4)</f>
      </c>
      <c r="G4" s="489"/>
      <c r="H4" s="489"/>
      <c r="I4" s="489"/>
      <c r="J4" s="490"/>
    </row>
    <row r="5" spans="1:10" ht="40.5" customHeight="1" thickBot="1" thickTop="1">
      <c r="A5" s="392" t="s">
        <v>99</v>
      </c>
      <c r="B5" s="476"/>
      <c r="C5" s="476"/>
      <c r="D5" s="476"/>
      <c r="E5" s="487"/>
      <c r="F5" s="488">
        <f>IF('1. Adatlap'!H14="","",'1. Adatlap'!H14)</f>
      </c>
      <c r="G5" s="489"/>
      <c r="H5" s="489"/>
      <c r="I5" s="489"/>
      <c r="J5" s="490"/>
    </row>
    <row r="6" spans="1:10" ht="40.5" customHeight="1" thickBot="1" thickTop="1">
      <c r="A6" s="376" t="s">
        <v>271</v>
      </c>
      <c r="B6" s="465"/>
      <c r="C6" s="465"/>
      <c r="D6" s="465"/>
      <c r="E6" s="466"/>
      <c r="F6" s="467">
        <f>IF('1. Adatlap'!H17="","",'1. Adatlap'!H17)</f>
      </c>
      <c r="G6" s="468"/>
      <c r="H6" s="468"/>
      <c r="I6" s="468"/>
      <c r="J6" s="469"/>
    </row>
    <row r="7" spans="1:10" ht="43.5" customHeight="1" thickBot="1" thickTop="1">
      <c r="A7" s="376" t="s">
        <v>270</v>
      </c>
      <c r="B7" s="476"/>
      <c r="C7" s="476"/>
      <c r="D7" s="476"/>
      <c r="E7" s="487"/>
      <c r="F7" s="467">
        <f>IF(AND('1. Adatlap'!H15="",'1. Adatlap'!H18=""),"",IF(AND('1. Adatlap'!H15&gt;0,'1. Adatlap'!H18&gt;0),"HIBÁS EPIZÓDSZÁM!",IF('1. Adatlap'!H15&gt;0,'1. Adatlap'!H15,'1. Adatlap'!H18)))</f>
        <v>0</v>
      </c>
      <c r="G7" s="468"/>
      <c r="H7" s="468"/>
      <c r="I7" s="468"/>
      <c r="J7" s="469"/>
    </row>
    <row r="8" spans="1:10" ht="43.5" customHeight="1" thickBot="1" thickTop="1">
      <c r="A8" s="376" t="s">
        <v>4</v>
      </c>
      <c r="B8" s="465"/>
      <c r="C8" s="465"/>
      <c r="D8" s="465"/>
      <c r="E8" s="466"/>
      <c r="F8" s="467">
        <f>IF('1. Adatlap'!H20="","",'1. Adatlap'!H20)</f>
      </c>
      <c r="G8" s="468"/>
      <c r="H8" s="468"/>
      <c r="I8" s="468"/>
      <c r="J8" s="469"/>
    </row>
    <row r="9" spans="1:10" ht="117" customHeight="1" thickTop="1">
      <c r="A9" s="416" t="s">
        <v>308</v>
      </c>
      <c r="B9" s="422"/>
      <c r="C9" s="422"/>
      <c r="D9" s="422"/>
      <c r="E9" s="422"/>
      <c r="F9" s="422"/>
      <c r="G9" s="422"/>
      <c r="H9" s="422"/>
      <c r="I9" s="422"/>
      <c r="J9" s="423"/>
    </row>
    <row r="10" spans="1:10" ht="79.5" customHeight="1">
      <c r="A10" s="481" t="s">
        <v>224</v>
      </c>
      <c r="B10" s="482"/>
      <c r="C10" s="482"/>
      <c r="D10" s="482"/>
      <c r="E10" s="482"/>
      <c r="F10" s="482"/>
      <c r="G10" s="482"/>
      <c r="H10" s="482"/>
      <c r="I10" s="482"/>
      <c r="J10" s="483"/>
    </row>
    <row r="11" spans="1:10" ht="158.25" customHeight="1">
      <c r="A11" s="481" t="s">
        <v>288</v>
      </c>
      <c r="B11" s="482"/>
      <c r="C11" s="482"/>
      <c r="D11" s="482"/>
      <c r="E11" s="482"/>
      <c r="F11" s="482"/>
      <c r="G11" s="482"/>
      <c r="H11" s="482"/>
      <c r="I11" s="482"/>
      <c r="J11" s="483"/>
    </row>
    <row r="12" spans="1:10" ht="54" customHeight="1" thickBot="1">
      <c r="A12" s="481" t="s">
        <v>225</v>
      </c>
      <c r="B12" s="482"/>
      <c r="C12" s="482"/>
      <c r="D12" s="482"/>
      <c r="E12" s="482"/>
      <c r="F12" s="482"/>
      <c r="G12" s="482"/>
      <c r="H12" s="482"/>
      <c r="I12" s="482"/>
      <c r="J12" s="483"/>
    </row>
    <row r="13" spans="1:10" ht="1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sheetProtection password="D733" sheet="1" formatRows="0" selectLockedCells="1"/>
  <mergeCells count="19">
    <mergeCell ref="A12:J12"/>
    <mergeCell ref="A9:J9"/>
    <mergeCell ref="A5:E5"/>
    <mergeCell ref="F5:J5"/>
    <mergeCell ref="A10:J10"/>
    <mergeCell ref="A11:J11"/>
    <mergeCell ref="A8:E8"/>
    <mergeCell ref="F8:J8"/>
    <mergeCell ref="A6:E6"/>
    <mergeCell ref="F6:J6"/>
    <mergeCell ref="A7:E7"/>
    <mergeCell ref="F7:J7"/>
    <mergeCell ref="A1:J1"/>
    <mergeCell ref="A2:E2"/>
    <mergeCell ref="F2:J2"/>
    <mergeCell ref="A3:E3"/>
    <mergeCell ref="F3:J3"/>
    <mergeCell ref="A4:E4"/>
    <mergeCell ref="F4:J4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portrait" paperSize="9" scale="77" r:id="rId1"/>
  <headerFooter>
    <oddHeader>&amp;C&amp;"Times New Roman,Félkövér"&amp;12MÉDIASZOLGÁLTATÁS-TÁMOGATÓ ÉS VAGYONKEZELŐ ALAP
MECENATÚRA IGAZGATÓSÁG
&amp;"Times New Roman,Dőlt"&amp;11 1088 Budapest, Pollack Mihály tér 10. Tel: 327-2020
&amp;"Times New Roman,Félkövér"NEMESKÜRTYISTVÁN2015</oddHeader>
    <oddFooter>&amp;L&amp;D&amp;C&amp;"Times New Roman,Félkövér"&amp;15a médiszolgáltató képviselőjének aláírása&amp;R&amp;P</oddFooter>
  </headerFooter>
  <ignoredErrors>
    <ignoredError sqref="F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showGridLines="0" zoomScale="60" zoomScaleNormal="60" zoomScalePageLayoutView="0" workbookViewId="0" topLeftCell="A1">
      <selection activeCell="C5" sqref="C5"/>
    </sheetView>
  </sheetViews>
  <sheetFormatPr defaultColWidth="9.140625" defaultRowHeight="15"/>
  <cols>
    <col min="1" max="1" width="5.57421875" style="6" customWidth="1"/>
    <col min="2" max="2" width="42.140625" style="4" customWidth="1"/>
    <col min="3" max="3" width="18.421875" style="4" customWidth="1"/>
    <col min="4" max="4" width="24.421875" style="4" customWidth="1"/>
    <col min="5" max="5" width="26.140625" style="4" customWidth="1"/>
    <col min="6" max="7" width="26.57421875" style="4" customWidth="1"/>
    <col min="8" max="8" width="25.140625" style="4" customWidth="1"/>
    <col min="9" max="9" width="25.8515625" style="4" customWidth="1"/>
    <col min="10" max="10" width="32.140625" style="4" customWidth="1"/>
    <col min="11" max="11" width="35.7109375" style="4" customWidth="1"/>
    <col min="12" max="16384" width="9.140625" style="4" customWidth="1"/>
  </cols>
  <sheetData>
    <row r="1" spans="1:11" ht="54" customHeight="1" thickBot="1">
      <c r="A1" s="319" t="s">
        <v>234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</row>
    <row r="2" spans="1:11" ht="62.25" customHeight="1" thickBot="1">
      <c r="A2" s="320" t="s">
        <v>146</v>
      </c>
      <c r="B2" s="321"/>
      <c r="C2" s="326">
        <f>IF('1. Adatlap'!H14="","",'1. Adatlap'!H14)</f>
      </c>
      <c r="D2" s="327"/>
      <c r="E2" s="327"/>
      <c r="F2" s="327"/>
      <c r="G2" s="327"/>
      <c r="H2" s="327"/>
      <c r="I2" s="327"/>
      <c r="J2" s="327"/>
      <c r="K2" s="328"/>
    </row>
    <row r="3" spans="1:12" ht="62.25" customHeight="1" thickBot="1" thickTop="1">
      <c r="A3" s="301" t="s">
        <v>267</v>
      </c>
      <c r="B3" s="302"/>
      <c r="C3" s="303">
        <f>IF(AND('1. Adatlap'!H15="",'1. Adatlap'!H16=""),"",IF(AND('1. Adatlap'!H15&gt;0,'1. Adatlap'!H16&gt;0),"HIBÁS EPIZÓDSZÁM!",IF('1. Adatlap'!H15&gt;0,1,'1. Adatlap'!H16)))</f>
      </c>
      <c r="D3" s="304"/>
      <c r="E3" s="322" t="s">
        <v>130</v>
      </c>
      <c r="F3" s="323"/>
      <c r="G3" s="324">
        <f>E143+F143</f>
        <v>0</v>
      </c>
      <c r="H3" s="325"/>
      <c r="I3" s="289" t="s">
        <v>257</v>
      </c>
      <c r="J3" s="313"/>
      <c r="K3" s="92">
        <f>IF(G5=0,"",IF(G3/G5&gt;75%,"HIBÁS TRA",G3/G5))</f>
      </c>
      <c r="L3" s="90"/>
    </row>
    <row r="4" spans="1:11" ht="81" customHeight="1" thickTop="1">
      <c r="A4" s="298" t="s">
        <v>189</v>
      </c>
      <c r="B4" s="299"/>
      <c r="C4" s="300"/>
      <c r="D4" s="316">
        <f>IF(COUNTBLANK(C5:C7)&gt;1,"","Kérjük csak egy kategóriát válasszon!")</f>
      </c>
      <c r="E4" s="289" t="s">
        <v>139</v>
      </c>
      <c r="F4" s="290"/>
      <c r="G4" s="287">
        <f>G143+H143+I143+J143</f>
        <v>0</v>
      </c>
      <c r="H4" s="288"/>
      <c r="I4" s="281" t="s">
        <v>201</v>
      </c>
      <c r="J4" s="282"/>
      <c r="K4" s="50">
        <f>IF(G5=0,"",IF(I143/G5&gt;10%,"HIBÁS ARÁNY!",I143/G5))</f>
      </c>
    </row>
    <row r="5" spans="1:11" ht="85.5" customHeight="1">
      <c r="A5" s="314" t="s">
        <v>198</v>
      </c>
      <c r="B5" s="315"/>
      <c r="C5" s="86"/>
      <c r="D5" s="317"/>
      <c r="E5" s="289" t="s">
        <v>131</v>
      </c>
      <c r="F5" s="290"/>
      <c r="G5" s="287">
        <f>K143</f>
        <v>0</v>
      </c>
      <c r="H5" s="288"/>
      <c r="I5" s="281" t="s">
        <v>200</v>
      </c>
      <c r="J5" s="282"/>
      <c r="K5" s="50">
        <f>IF(G5=0,"",IF(J143/G5&gt;10%,"HIBÁS ARÁNY!",J143/G5))</f>
      </c>
    </row>
    <row r="6" spans="1:11" ht="106.5" customHeight="1">
      <c r="A6" s="294" t="s">
        <v>199</v>
      </c>
      <c r="B6" s="295"/>
      <c r="C6" s="78"/>
      <c r="D6" s="317"/>
      <c r="E6" s="289" t="s">
        <v>268</v>
      </c>
      <c r="F6" s="290"/>
      <c r="G6" s="287">
        <f>IF(C3="","",IF(C3="HIBÁS EPIZÓDSZÁM!","HIBÁS EPIZÓDSZÁM",G5/C3))</f>
      </c>
      <c r="H6" s="288"/>
      <c r="I6" s="281" t="s">
        <v>251</v>
      </c>
      <c r="J6" s="282"/>
      <c r="K6" s="50">
        <f>IF(K143=0,"",IF((K139+K140+K141+K142)/K143+(K20+K21)/K143&gt;15%,"HIBA!
 MAGAS ARÁNY &gt; 15%",(K139+K140+K141+K142)/K143))</f>
      </c>
    </row>
    <row r="7" spans="1:11" ht="111" customHeight="1" thickBot="1">
      <c r="A7" s="296" t="s">
        <v>272</v>
      </c>
      <c r="B7" s="297"/>
      <c r="C7" s="91"/>
      <c r="D7" s="318"/>
      <c r="E7" s="283" t="s">
        <v>269</v>
      </c>
      <c r="F7" s="284"/>
      <c r="G7" s="307">
        <f>IF(C3="","",IF(C3=1,IF(G3/C3&gt;25000000,"HIBÁS ÖSSZEG!",G3/C3),IF(AND(C3&gt;=2,C3&lt;=6),IF(G3/C3&gt;50000000,"HIBÁS ÖSSZEG!",G3/C3),"HIBÁS EPIZÓDSZÁM!")))</f>
      </c>
      <c r="H7" s="308"/>
      <c r="I7" s="309" t="s">
        <v>258</v>
      </c>
      <c r="J7" s="284"/>
      <c r="K7" s="51">
        <f>IF(G5=0,"",IF((K21+K20)/G5&gt;5%,"HIBÁS ARÁNY!",((K21+K20)/G5)))</f>
      </c>
    </row>
    <row r="8" spans="1:11" ht="27" thickBot="1">
      <c r="A8" s="291"/>
      <c r="B8" s="292"/>
      <c r="C8" s="292"/>
      <c r="D8" s="292"/>
      <c r="E8" s="292"/>
      <c r="F8" s="292"/>
      <c r="G8" s="292"/>
      <c r="H8" s="292"/>
      <c r="I8" s="292"/>
      <c r="J8" s="292"/>
      <c r="K8" s="293"/>
    </row>
    <row r="9" spans="1:11" s="5" customFormat="1" ht="63" customHeight="1" thickBot="1" thickTop="1">
      <c r="A9" s="310" t="s">
        <v>75</v>
      </c>
      <c r="B9" s="277" t="s">
        <v>179</v>
      </c>
      <c r="C9" s="278"/>
      <c r="D9" s="278"/>
      <c r="E9" s="305">
        <f>IF(AND(C5="",C6="",C7=""),"",IF(C5="",IF(C6="","le nem vonható áfa értékkel növelt ár (Ft)","bruttó ár (Ft)"),"nettó ár (Ft)"))</f>
      </c>
      <c r="F9" s="306"/>
      <c r="G9" s="306"/>
      <c r="H9" s="306"/>
      <c r="I9" s="306"/>
      <c r="J9" s="306"/>
      <c r="K9" s="272" t="s">
        <v>79</v>
      </c>
    </row>
    <row r="10" spans="1:11" ht="59.25" customHeight="1" thickBot="1" thickTop="1">
      <c r="A10" s="311"/>
      <c r="B10" s="279"/>
      <c r="C10" s="279"/>
      <c r="D10" s="279"/>
      <c r="E10" s="275" t="s">
        <v>140</v>
      </c>
      <c r="F10" s="276"/>
      <c r="G10" s="275" t="s">
        <v>141</v>
      </c>
      <c r="H10" s="276"/>
      <c r="I10" s="276"/>
      <c r="J10" s="276"/>
      <c r="K10" s="273"/>
    </row>
    <row r="11" spans="1:11" ht="60" customHeight="1" thickBot="1" thickTop="1">
      <c r="A11" s="312"/>
      <c r="B11" s="280"/>
      <c r="C11" s="280"/>
      <c r="D11" s="280"/>
      <c r="E11" s="12" t="s">
        <v>76</v>
      </c>
      <c r="F11" s="81" t="s">
        <v>77</v>
      </c>
      <c r="G11" s="12" t="s">
        <v>76</v>
      </c>
      <c r="H11" s="81" t="s">
        <v>77</v>
      </c>
      <c r="I11" s="22" t="s">
        <v>78</v>
      </c>
      <c r="J11" s="13" t="s">
        <v>123</v>
      </c>
      <c r="K11" s="274"/>
    </row>
    <row r="12" spans="1:11" ht="60" customHeight="1" thickTop="1">
      <c r="A12" s="52">
        <v>1</v>
      </c>
      <c r="B12" s="285" t="s">
        <v>180</v>
      </c>
      <c r="C12" s="286"/>
      <c r="D12" s="286"/>
      <c r="E12" s="20"/>
      <c r="F12" s="82"/>
      <c r="G12" s="20"/>
      <c r="H12" s="82"/>
      <c r="I12" s="23"/>
      <c r="J12" s="21"/>
      <c r="K12" s="58">
        <f aca="true" t="shared" si="0" ref="K12:K69">SUM(E12:J12)</f>
        <v>0</v>
      </c>
    </row>
    <row r="13" spans="1:11" ht="60" customHeight="1">
      <c r="A13" s="53">
        <v>2</v>
      </c>
      <c r="B13" s="262" t="s">
        <v>73</v>
      </c>
      <c r="C13" s="263"/>
      <c r="D13" s="263"/>
      <c r="E13" s="18"/>
      <c r="F13" s="83"/>
      <c r="G13" s="18"/>
      <c r="H13" s="83"/>
      <c r="I13" s="24"/>
      <c r="J13" s="19"/>
      <c r="K13" s="59">
        <f t="shared" si="0"/>
        <v>0</v>
      </c>
    </row>
    <row r="14" spans="1:11" ht="60" customHeight="1">
      <c r="A14" s="53">
        <v>3</v>
      </c>
      <c r="B14" s="262" t="s">
        <v>11</v>
      </c>
      <c r="C14" s="263"/>
      <c r="D14" s="263"/>
      <c r="E14" s="18"/>
      <c r="F14" s="83"/>
      <c r="G14" s="18"/>
      <c r="H14" s="83"/>
      <c r="I14" s="24"/>
      <c r="J14" s="19"/>
      <c r="K14" s="59">
        <f t="shared" si="0"/>
        <v>0</v>
      </c>
    </row>
    <row r="15" spans="1:11" s="30" customFormat="1" ht="60" customHeight="1">
      <c r="A15" s="54">
        <v>4</v>
      </c>
      <c r="B15" s="265" t="s">
        <v>247</v>
      </c>
      <c r="C15" s="270"/>
      <c r="D15" s="271"/>
      <c r="E15" s="18"/>
      <c r="F15" s="83"/>
      <c r="G15" s="18"/>
      <c r="H15" s="83"/>
      <c r="I15" s="24"/>
      <c r="J15" s="19"/>
      <c r="K15" s="59">
        <f t="shared" si="0"/>
        <v>0</v>
      </c>
    </row>
    <row r="16" spans="1:11" s="30" customFormat="1" ht="60" customHeight="1">
      <c r="A16" s="54">
        <v>5</v>
      </c>
      <c r="B16" s="262" t="s">
        <v>192</v>
      </c>
      <c r="C16" s="264"/>
      <c r="D16" s="264"/>
      <c r="E16" s="18"/>
      <c r="F16" s="83"/>
      <c r="G16" s="18"/>
      <c r="H16" s="83"/>
      <c r="I16" s="24"/>
      <c r="J16" s="19"/>
      <c r="K16" s="59">
        <f t="shared" si="0"/>
        <v>0</v>
      </c>
    </row>
    <row r="17" spans="1:11" s="30" customFormat="1" ht="60" customHeight="1">
      <c r="A17" s="55">
        <v>6</v>
      </c>
      <c r="B17" s="262" t="s">
        <v>81</v>
      </c>
      <c r="C17" s="264"/>
      <c r="D17" s="264"/>
      <c r="E17" s="18"/>
      <c r="F17" s="83"/>
      <c r="G17" s="18"/>
      <c r="H17" s="83"/>
      <c r="I17" s="24"/>
      <c r="J17" s="19"/>
      <c r="K17" s="59">
        <f t="shared" si="0"/>
        <v>0</v>
      </c>
    </row>
    <row r="18" spans="1:11" s="30" customFormat="1" ht="60" customHeight="1">
      <c r="A18" s="55">
        <v>7</v>
      </c>
      <c r="B18" s="265" t="s">
        <v>285</v>
      </c>
      <c r="C18" s="270"/>
      <c r="D18" s="271"/>
      <c r="E18" s="18"/>
      <c r="F18" s="83"/>
      <c r="G18" s="18"/>
      <c r="H18" s="83"/>
      <c r="I18" s="24"/>
      <c r="J18" s="19"/>
      <c r="K18" s="59">
        <f t="shared" si="0"/>
        <v>0</v>
      </c>
    </row>
    <row r="19" spans="1:11" ht="60" customHeight="1">
      <c r="A19" s="53">
        <v>8</v>
      </c>
      <c r="B19" s="262" t="s">
        <v>12</v>
      </c>
      <c r="C19" s="263"/>
      <c r="D19" s="263"/>
      <c r="E19" s="18"/>
      <c r="F19" s="83"/>
      <c r="G19" s="18"/>
      <c r="H19" s="83"/>
      <c r="I19" s="24"/>
      <c r="J19" s="19"/>
      <c r="K19" s="59">
        <f t="shared" si="0"/>
        <v>0</v>
      </c>
    </row>
    <row r="20" spans="1:11" ht="60" customHeight="1">
      <c r="A20" s="56">
        <v>9</v>
      </c>
      <c r="B20" s="262" t="s">
        <v>5</v>
      </c>
      <c r="C20" s="263"/>
      <c r="D20" s="263"/>
      <c r="E20" s="18"/>
      <c r="F20" s="83"/>
      <c r="G20" s="18"/>
      <c r="H20" s="83"/>
      <c r="I20" s="24"/>
      <c r="J20" s="19"/>
      <c r="K20" s="59">
        <f t="shared" si="0"/>
        <v>0</v>
      </c>
    </row>
    <row r="21" spans="1:11" ht="60" customHeight="1">
      <c r="A21" s="53">
        <v>10</v>
      </c>
      <c r="B21" s="262" t="s">
        <v>13</v>
      </c>
      <c r="C21" s="263"/>
      <c r="D21" s="263"/>
      <c r="E21" s="18"/>
      <c r="F21" s="83"/>
      <c r="G21" s="18"/>
      <c r="H21" s="83"/>
      <c r="I21" s="24"/>
      <c r="J21" s="19"/>
      <c r="K21" s="59">
        <f t="shared" si="0"/>
        <v>0</v>
      </c>
    </row>
    <row r="22" spans="1:11" ht="60" customHeight="1">
      <c r="A22" s="53">
        <v>11</v>
      </c>
      <c r="B22" s="262" t="s">
        <v>6</v>
      </c>
      <c r="C22" s="263"/>
      <c r="D22" s="263"/>
      <c r="E22" s="18"/>
      <c r="F22" s="83"/>
      <c r="G22" s="18"/>
      <c r="H22" s="83"/>
      <c r="I22" s="24"/>
      <c r="J22" s="19"/>
      <c r="K22" s="59">
        <f t="shared" si="0"/>
        <v>0</v>
      </c>
    </row>
    <row r="23" spans="1:11" ht="60" customHeight="1">
      <c r="A23" s="56">
        <v>12</v>
      </c>
      <c r="B23" s="262" t="s">
        <v>82</v>
      </c>
      <c r="C23" s="263"/>
      <c r="D23" s="263"/>
      <c r="E23" s="18"/>
      <c r="F23" s="83"/>
      <c r="G23" s="18"/>
      <c r="H23" s="83"/>
      <c r="I23" s="24"/>
      <c r="J23" s="19"/>
      <c r="K23" s="59">
        <f t="shared" si="0"/>
        <v>0</v>
      </c>
    </row>
    <row r="24" spans="1:11" ht="60" customHeight="1">
      <c r="A24" s="53">
        <v>13</v>
      </c>
      <c r="B24" s="262" t="s">
        <v>228</v>
      </c>
      <c r="C24" s="263"/>
      <c r="D24" s="263"/>
      <c r="E24" s="18"/>
      <c r="F24" s="83"/>
      <c r="G24" s="18"/>
      <c r="H24" s="83"/>
      <c r="I24" s="24"/>
      <c r="J24" s="19"/>
      <c r="K24" s="59">
        <f t="shared" si="0"/>
        <v>0</v>
      </c>
    </row>
    <row r="25" spans="1:11" ht="60" customHeight="1">
      <c r="A25" s="53">
        <v>14</v>
      </c>
      <c r="B25" s="262" t="s">
        <v>14</v>
      </c>
      <c r="C25" s="263"/>
      <c r="D25" s="263"/>
      <c r="E25" s="18"/>
      <c r="F25" s="83"/>
      <c r="G25" s="18"/>
      <c r="H25" s="83"/>
      <c r="I25" s="24"/>
      <c r="J25" s="19"/>
      <c r="K25" s="59">
        <f t="shared" si="0"/>
        <v>0</v>
      </c>
    </row>
    <row r="26" spans="1:11" ht="60" customHeight="1">
      <c r="A26" s="56">
        <v>15</v>
      </c>
      <c r="B26" s="262" t="s">
        <v>10</v>
      </c>
      <c r="C26" s="263"/>
      <c r="D26" s="263"/>
      <c r="E26" s="18"/>
      <c r="F26" s="83"/>
      <c r="G26" s="18"/>
      <c r="H26" s="83"/>
      <c r="I26" s="24"/>
      <c r="J26" s="19"/>
      <c r="K26" s="59">
        <f t="shared" si="0"/>
        <v>0</v>
      </c>
    </row>
    <row r="27" spans="1:11" ht="60" customHeight="1">
      <c r="A27" s="53">
        <v>16</v>
      </c>
      <c r="B27" s="262" t="s">
        <v>15</v>
      </c>
      <c r="C27" s="263"/>
      <c r="D27" s="263"/>
      <c r="E27" s="18"/>
      <c r="F27" s="83"/>
      <c r="G27" s="18"/>
      <c r="H27" s="83"/>
      <c r="I27" s="24"/>
      <c r="J27" s="19"/>
      <c r="K27" s="59">
        <f t="shared" si="0"/>
        <v>0</v>
      </c>
    </row>
    <row r="28" spans="1:11" ht="73.5" customHeight="1">
      <c r="A28" s="53">
        <v>17</v>
      </c>
      <c r="B28" s="262" t="s">
        <v>18</v>
      </c>
      <c r="C28" s="263"/>
      <c r="D28" s="263"/>
      <c r="E28" s="18"/>
      <c r="F28" s="83"/>
      <c r="G28" s="18"/>
      <c r="H28" s="83"/>
      <c r="I28" s="24"/>
      <c r="J28" s="19"/>
      <c r="K28" s="59">
        <f t="shared" si="0"/>
        <v>0</v>
      </c>
    </row>
    <row r="29" spans="1:11" ht="97.5" customHeight="1">
      <c r="A29" s="56">
        <v>18</v>
      </c>
      <c r="B29" s="262" t="s">
        <v>181</v>
      </c>
      <c r="C29" s="263"/>
      <c r="D29" s="263"/>
      <c r="E29" s="18"/>
      <c r="F29" s="83"/>
      <c r="G29" s="18"/>
      <c r="H29" s="83"/>
      <c r="I29" s="24"/>
      <c r="J29" s="19"/>
      <c r="K29" s="59">
        <f t="shared" si="0"/>
        <v>0</v>
      </c>
    </row>
    <row r="30" spans="1:11" ht="60" customHeight="1">
      <c r="A30" s="53">
        <v>19</v>
      </c>
      <c r="B30" s="262" t="s">
        <v>7</v>
      </c>
      <c r="C30" s="263"/>
      <c r="D30" s="263"/>
      <c r="E30" s="18"/>
      <c r="F30" s="83"/>
      <c r="G30" s="18"/>
      <c r="H30" s="83"/>
      <c r="I30" s="24"/>
      <c r="J30" s="19"/>
      <c r="K30" s="59">
        <f t="shared" si="0"/>
        <v>0</v>
      </c>
    </row>
    <row r="31" spans="1:11" ht="60" customHeight="1">
      <c r="A31" s="53">
        <v>20</v>
      </c>
      <c r="B31" s="262" t="s">
        <v>8</v>
      </c>
      <c r="C31" s="263"/>
      <c r="D31" s="263"/>
      <c r="E31" s="18"/>
      <c r="F31" s="83"/>
      <c r="G31" s="18"/>
      <c r="H31" s="83"/>
      <c r="I31" s="24"/>
      <c r="J31" s="19"/>
      <c r="K31" s="59">
        <f t="shared" si="0"/>
        <v>0</v>
      </c>
    </row>
    <row r="32" spans="1:11" ht="60" customHeight="1">
      <c r="A32" s="53">
        <v>21</v>
      </c>
      <c r="B32" s="262" t="s">
        <v>91</v>
      </c>
      <c r="C32" s="263"/>
      <c r="D32" s="263"/>
      <c r="E32" s="18"/>
      <c r="F32" s="83"/>
      <c r="G32" s="18"/>
      <c r="H32" s="83"/>
      <c r="I32" s="24"/>
      <c r="J32" s="19"/>
      <c r="K32" s="59">
        <f t="shared" si="0"/>
        <v>0</v>
      </c>
    </row>
    <row r="33" spans="1:11" ht="60" customHeight="1">
      <c r="A33" s="53">
        <v>22</v>
      </c>
      <c r="B33" s="262" t="s">
        <v>83</v>
      </c>
      <c r="C33" s="263"/>
      <c r="D33" s="263"/>
      <c r="E33" s="18"/>
      <c r="F33" s="83"/>
      <c r="G33" s="18"/>
      <c r="H33" s="83"/>
      <c r="I33" s="24"/>
      <c r="J33" s="19"/>
      <c r="K33" s="59">
        <f t="shared" si="0"/>
        <v>0</v>
      </c>
    </row>
    <row r="34" spans="1:11" ht="60" customHeight="1">
      <c r="A34" s="56">
        <v>23</v>
      </c>
      <c r="B34" s="262" t="s">
        <v>16</v>
      </c>
      <c r="C34" s="263"/>
      <c r="D34" s="263"/>
      <c r="E34" s="18"/>
      <c r="F34" s="83"/>
      <c r="G34" s="18"/>
      <c r="H34" s="83"/>
      <c r="I34" s="24"/>
      <c r="J34" s="19"/>
      <c r="K34" s="59">
        <f t="shared" si="0"/>
        <v>0</v>
      </c>
    </row>
    <row r="35" spans="1:11" ht="60" customHeight="1">
      <c r="A35" s="53">
        <v>24</v>
      </c>
      <c r="B35" s="262" t="s">
        <v>17</v>
      </c>
      <c r="C35" s="263"/>
      <c r="D35" s="263"/>
      <c r="E35" s="18"/>
      <c r="F35" s="83"/>
      <c r="G35" s="18"/>
      <c r="H35" s="83"/>
      <c r="I35" s="24"/>
      <c r="J35" s="19"/>
      <c r="K35" s="59">
        <f t="shared" si="0"/>
        <v>0</v>
      </c>
    </row>
    <row r="36" spans="1:11" ht="60" customHeight="1">
      <c r="A36" s="53">
        <v>25</v>
      </c>
      <c r="B36" s="262" t="s">
        <v>84</v>
      </c>
      <c r="C36" s="263"/>
      <c r="D36" s="263"/>
      <c r="E36" s="18"/>
      <c r="F36" s="83"/>
      <c r="G36" s="18"/>
      <c r="H36" s="83"/>
      <c r="I36" s="24"/>
      <c r="J36" s="19"/>
      <c r="K36" s="59">
        <f t="shared" si="0"/>
        <v>0</v>
      </c>
    </row>
    <row r="37" spans="1:11" ht="60" customHeight="1">
      <c r="A37" s="56">
        <v>26</v>
      </c>
      <c r="B37" s="262" t="s">
        <v>195</v>
      </c>
      <c r="C37" s="263"/>
      <c r="D37" s="263"/>
      <c r="E37" s="18"/>
      <c r="F37" s="83"/>
      <c r="G37" s="18"/>
      <c r="H37" s="83"/>
      <c r="I37" s="24"/>
      <c r="J37" s="19"/>
      <c r="K37" s="59">
        <f t="shared" si="0"/>
        <v>0</v>
      </c>
    </row>
    <row r="38" spans="1:11" ht="60" customHeight="1">
      <c r="A38" s="53">
        <v>27</v>
      </c>
      <c r="B38" s="262" t="s">
        <v>20</v>
      </c>
      <c r="C38" s="263"/>
      <c r="D38" s="263"/>
      <c r="E38" s="18"/>
      <c r="F38" s="83"/>
      <c r="G38" s="18"/>
      <c r="H38" s="83"/>
      <c r="I38" s="24"/>
      <c r="J38" s="19"/>
      <c r="K38" s="59">
        <f t="shared" si="0"/>
        <v>0</v>
      </c>
    </row>
    <row r="39" spans="1:11" ht="60" customHeight="1">
      <c r="A39" s="53">
        <v>28</v>
      </c>
      <c r="B39" s="262" t="s">
        <v>21</v>
      </c>
      <c r="C39" s="263"/>
      <c r="D39" s="263"/>
      <c r="E39" s="18"/>
      <c r="F39" s="83"/>
      <c r="G39" s="18"/>
      <c r="H39" s="83"/>
      <c r="I39" s="24"/>
      <c r="J39" s="19"/>
      <c r="K39" s="59">
        <f t="shared" si="0"/>
        <v>0</v>
      </c>
    </row>
    <row r="40" spans="1:11" ht="60" customHeight="1">
      <c r="A40" s="56">
        <v>29</v>
      </c>
      <c r="B40" s="262" t="s">
        <v>22</v>
      </c>
      <c r="C40" s="263"/>
      <c r="D40" s="263"/>
      <c r="E40" s="18"/>
      <c r="F40" s="83"/>
      <c r="G40" s="18"/>
      <c r="H40" s="83"/>
      <c r="I40" s="24"/>
      <c r="J40" s="19"/>
      <c r="K40" s="59">
        <f t="shared" si="0"/>
        <v>0</v>
      </c>
    </row>
    <row r="41" spans="1:11" ht="60" customHeight="1">
      <c r="A41" s="53">
        <v>30</v>
      </c>
      <c r="B41" s="262" t="s">
        <v>182</v>
      </c>
      <c r="C41" s="263"/>
      <c r="D41" s="263"/>
      <c r="E41" s="18"/>
      <c r="F41" s="83"/>
      <c r="G41" s="18"/>
      <c r="H41" s="83"/>
      <c r="I41" s="24"/>
      <c r="J41" s="19"/>
      <c r="K41" s="59">
        <f t="shared" si="0"/>
        <v>0</v>
      </c>
    </row>
    <row r="42" spans="1:11" ht="60" customHeight="1">
      <c r="A42" s="53">
        <v>31</v>
      </c>
      <c r="B42" s="262" t="s">
        <v>86</v>
      </c>
      <c r="C42" s="263"/>
      <c r="D42" s="263"/>
      <c r="E42" s="18"/>
      <c r="F42" s="83"/>
      <c r="G42" s="18"/>
      <c r="H42" s="83"/>
      <c r="I42" s="24"/>
      <c r="J42" s="19"/>
      <c r="K42" s="59">
        <f t="shared" si="0"/>
        <v>0</v>
      </c>
    </row>
    <row r="43" spans="1:11" ht="60" customHeight="1">
      <c r="A43" s="56">
        <v>32</v>
      </c>
      <c r="B43" s="262" t="s">
        <v>23</v>
      </c>
      <c r="C43" s="263"/>
      <c r="D43" s="263"/>
      <c r="E43" s="18"/>
      <c r="F43" s="83"/>
      <c r="G43" s="18"/>
      <c r="H43" s="83"/>
      <c r="I43" s="24"/>
      <c r="J43" s="19"/>
      <c r="K43" s="59">
        <f t="shared" si="0"/>
        <v>0</v>
      </c>
    </row>
    <row r="44" spans="1:11" ht="60" customHeight="1">
      <c r="A44" s="53">
        <v>33</v>
      </c>
      <c r="B44" s="262" t="s">
        <v>85</v>
      </c>
      <c r="C44" s="263"/>
      <c r="D44" s="263"/>
      <c r="E44" s="18"/>
      <c r="F44" s="83"/>
      <c r="G44" s="18"/>
      <c r="H44" s="83"/>
      <c r="I44" s="24"/>
      <c r="J44" s="19"/>
      <c r="K44" s="59">
        <f t="shared" si="0"/>
        <v>0</v>
      </c>
    </row>
    <row r="45" spans="1:11" ht="60" customHeight="1">
      <c r="A45" s="53">
        <v>34</v>
      </c>
      <c r="B45" s="262" t="s">
        <v>24</v>
      </c>
      <c r="C45" s="263"/>
      <c r="D45" s="263"/>
      <c r="E45" s="18"/>
      <c r="F45" s="83"/>
      <c r="G45" s="18"/>
      <c r="H45" s="83"/>
      <c r="I45" s="24"/>
      <c r="J45" s="19"/>
      <c r="K45" s="59">
        <f t="shared" si="0"/>
        <v>0</v>
      </c>
    </row>
    <row r="46" spans="1:11" ht="60" customHeight="1">
      <c r="A46" s="56">
        <v>35</v>
      </c>
      <c r="B46" s="262" t="s">
        <v>74</v>
      </c>
      <c r="C46" s="263"/>
      <c r="D46" s="263"/>
      <c r="E46" s="18"/>
      <c r="F46" s="83"/>
      <c r="G46" s="18"/>
      <c r="H46" s="83"/>
      <c r="I46" s="24"/>
      <c r="J46" s="19"/>
      <c r="K46" s="59">
        <f t="shared" si="0"/>
        <v>0</v>
      </c>
    </row>
    <row r="47" spans="1:11" ht="60" customHeight="1">
      <c r="A47" s="53">
        <v>36</v>
      </c>
      <c r="B47" s="262" t="s">
        <v>25</v>
      </c>
      <c r="C47" s="263"/>
      <c r="D47" s="263"/>
      <c r="E47" s="18"/>
      <c r="F47" s="83"/>
      <c r="G47" s="18"/>
      <c r="H47" s="83"/>
      <c r="I47" s="24"/>
      <c r="J47" s="19"/>
      <c r="K47" s="59">
        <f t="shared" si="0"/>
        <v>0</v>
      </c>
    </row>
    <row r="48" spans="1:11" ht="60" customHeight="1">
      <c r="A48" s="53">
        <v>37</v>
      </c>
      <c r="B48" s="262" t="s">
        <v>87</v>
      </c>
      <c r="C48" s="263"/>
      <c r="D48" s="263"/>
      <c r="E48" s="18"/>
      <c r="F48" s="83"/>
      <c r="G48" s="18"/>
      <c r="H48" s="83"/>
      <c r="I48" s="24"/>
      <c r="J48" s="19"/>
      <c r="K48" s="59">
        <f t="shared" si="0"/>
        <v>0</v>
      </c>
    </row>
    <row r="49" spans="1:11" s="30" customFormat="1" ht="60" customHeight="1">
      <c r="A49" s="54">
        <v>38</v>
      </c>
      <c r="B49" s="262" t="s">
        <v>248</v>
      </c>
      <c r="C49" s="264"/>
      <c r="D49" s="264"/>
      <c r="E49" s="18"/>
      <c r="F49" s="83"/>
      <c r="G49" s="18"/>
      <c r="H49" s="83"/>
      <c r="I49" s="24"/>
      <c r="J49" s="19"/>
      <c r="K49" s="59">
        <f t="shared" si="0"/>
        <v>0</v>
      </c>
    </row>
    <row r="50" spans="1:11" ht="60" customHeight="1">
      <c r="A50" s="53">
        <v>39</v>
      </c>
      <c r="B50" s="262" t="s">
        <v>88</v>
      </c>
      <c r="C50" s="263"/>
      <c r="D50" s="263"/>
      <c r="E50" s="18"/>
      <c r="F50" s="83"/>
      <c r="G50" s="18"/>
      <c r="H50" s="83"/>
      <c r="I50" s="24"/>
      <c r="J50" s="19"/>
      <c r="K50" s="59">
        <f t="shared" si="0"/>
        <v>0</v>
      </c>
    </row>
    <row r="51" spans="1:11" ht="60" customHeight="1">
      <c r="A51" s="53">
        <v>40</v>
      </c>
      <c r="B51" s="262" t="s">
        <v>26</v>
      </c>
      <c r="C51" s="263"/>
      <c r="D51" s="263"/>
      <c r="E51" s="18"/>
      <c r="F51" s="83"/>
      <c r="G51" s="18"/>
      <c r="H51" s="83"/>
      <c r="I51" s="24"/>
      <c r="J51" s="19"/>
      <c r="K51" s="59">
        <f t="shared" si="0"/>
        <v>0</v>
      </c>
    </row>
    <row r="52" spans="1:11" ht="60" customHeight="1">
      <c r="A52" s="56">
        <v>41</v>
      </c>
      <c r="B52" s="262" t="s">
        <v>89</v>
      </c>
      <c r="C52" s="263"/>
      <c r="D52" s="263"/>
      <c r="E52" s="18"/>
      <c r="F52" s="83"/>
      <c r="G52" s="18"/>
      <c r="H52" s="83"/>
      <c r="I52" s="24"/>
      <c r="J52" s="19"/>
      <c r="K52" s="59">
        <f t="shared" si="0"/>
        <v>0</v>
      </c>
    </row>
    <row r="53" spans="1:11" ht="60" customHeight="1">
      <c r="A53" s="53">
        <v>42</v>
      </c>
      <c r="B53" s="262" t="s">
        <v>27</v>
      </c>
      <c r="C53" s="263"/>
      <c r="D53" s="263"/>
      <c r="E53" s="18"/>
      <c r="F53" s="83"/>
      <c r="G53" s="18"/>
      <c r="H53" s="83"/>
      <c r="I53" s="24"/>
      <c r="J53" s="19"/>
      <c r="K53" s="59">
        <f t="shared" si="0"/>
        <v>0</v>
      </c>
    </row>
    <row r="54" spans="1:11" ht="60" customHeight="1">
      <c r="A54" s="53">
        <v>43</v>
      </c>
      <c r="B54" s="262" t="s">
        <v>28</v>
      </c>
      <c r="C54" s="263"/>
      <c r="D54" s="263"/>
      <c r="E54" s="18"/>
      <c r="F54" s="83"/>
      <c r="G54" s="18"/>
      <c r="H54" s="83"/>
      <c r="I54" s="24"/>
      <c r="J54" s="19"/>
      <c r="K54" s="59">
        <f t="shared" si="0"/>
        <v>0</v>
      </c>
    </row>
    <row r="55" spans="1:11" ht="60" customHeight="1">
      <c r="A55" s="56">
        <v>44</v>
      </c>
      <c r="B55" s="262" t="s">
        <v>29</v>
      </c>
      <c r="C55" s="263"/>
      <c r="D55" s="263"/>
      <c r="E55" s="18"/>
      <c r="F55" s="83"/>
      <c r="G55" s="18"/>
      <c r="H55" s="83"/>
      <c r="I55" s="24"/>
      <c r="J55" s="19"/>
      <c r="K55" s="59">
        <f t="shared" si="0"/>
        <v>0</v>
      </c>
    </row>
    <row r="56" spans="1:11" ht="60" customHeight="1">
      <c r="A56" s="53">
        <v>45</v>
      </c>
      <c r="B56" s="265" t="s">
        <v>31</v>
      </c>
      <c r="C56" s="266"/>
      <c r="D56" s="267"/>
      <c r="E56" s="18"/>
      <c r="F56" s="83"/>
      <c r="G56" s="18"/>
      <c r="H56" s="83"/>
      <c r="I56" s="24"/>
      <c r="J56" s="19"/>
      <c r="K56" s="59">
        <f t="shared" si="0"/>
        <v>0</v>
      </c>
    </row>
    <row r="57" spans="1:11" ht="60" customHeight="1">
      <c r="A57" s="53">
        <v>46</v>
      </c>
      <c r="B57" s="265" t="s">
        <v>205</v>
      </c>
      <c r="C57" s="266"/>
      <c r="D57" s="267"/>
      <c r="E57" s="18"/>
      <c r="F57" s="83"/>
      <c r="G57" s="18"/>
      <c r="H57" s="83"/>
      <c r="I57" s="24"/>
      <c r="J57" s="19"/>
      <c r="K57" s="59">
        <f t="shared" si="0"/>
        <v>0</v>
      </c>
    </row>
    <row r="58" spans="1:11" ht="60" customHeight="1">
      <c r="A58" s="56">
        <v>47</v>
      </c>
      <c r="B58" s="265" t="s">
        <v>32</v>
      </c>
      <c r="C58" s="266"/>
      <c r="D58" s="267"/>
      <c r="E58" s="18"/>
      <c r="F58" s="83"/>
      <c r="G58" s="18"/>
      <c r="H58" s="83"/>
      <c r="I58" s="24"/>
      <c r="J58" s="19"/>
      <c r="K58" s="59">
        <f t="shared" si="0"/>
        <v>0</v>
      </c>
    </row>
    <row r="59" spans="1:11" ht="60" customHeight="1">
      <c r="A59" s="53">
        <v>48</v>
      </c>
      <c r="B59" s="265" t="s">
        <v>33</v>
      </c>
      <c r="C59" s="266"/>
      <c r="D59" s="267"/>
      <c r="E59" s="18"/>
      <c r="F59" s="83"/>
      <c r="G59" s="18"/>
      <c r="H59" s="83"/>
      <c r="I59" s="24"/>
      <c r="J59" s="19"/>
      <c r="K59" s="59">
        <f t="shared" si="0"/>
        <v>0</v>
      </c>
    </row>
    <row r="60" spans="1:11" ht="60" customHeight="1">
      <c r="A60" s="53">
        <v>49</v>
      </c>
      <c r="B60" s="265" t="s">
        <v>206</v>
      </c>
      <c r="C60" s="266"/>
      <c r="D60" s="267"/>
      <c r="E60" s="18"/>
      <c r="F60" s="83"/>
      <c r="G60" s="18"/>
      <c r="H60" s="83"/>
      <c r="I60" s="24"/>
      <c r="J60" s="19"/>
      <c r="K60" s="59">
        <f t="shared" si="0"/>
        <v>0</v>
      </c>
    </row>
    <row r="61" spans="1:11" ht="60" customHeight="1">
      <c r="A61" s="56">
        <v>50</v>
      </c>
      <c r="B61" s="265" t="s">
        <v>30</v>
      </c>
      <c r="C61" s="266"/>
      <c r="D61" s="267"/>
      <c r="E61" s="18"/>
      <c r="F61" s="83"/>
      <c r="G61" s="18"/>
      <c r="H61" s="83"/>
      <c r="I61" s="24"/>
      <c r="J61" s="19"/>
      <c r="K61" s="59">
        <f t="shared" si="0"/>
        <v>0</v>
      </c>
    </row>
    <row r="62" spans="1:11" ht="60" customHeight="1">
      <c r="A62" s="53">
        <v>51</v>
      </c>
      <c r="B62" s="265" t="s">
        <v>34</v>
      </c>
      <c r="C62" s="266"/>
      <c r="D62" s="267"/>
      <c r="E62" s="18"/>
      <c r="F62" s="83"/>
      <c r="G62" s="18"/>
      <c r="H62" s="83"/>
      <c r="I62" s="24"/>
      <c r="J62" s="19"/>
      <c r="K62" s="59">
        <f t="shared" si="0"/>
        <v>0</v>
      </c>
    </row>
    <row r="63" spans="1:11" ht="60" customHeight="1">
      <c r="A63" s="53">
        <v>52</v>
      </c>
      <c r="B63" s="265" t="s">
        <v>35</v>
      </c>
      <c r="C63" s="266"/>
      <c r="D63" s="267"/>
      <c r="E63" s="18"/>
      <c r="F63" s="83"/>
      <c r="G63" s="18"/>
      <c r="H63" s="83"/>
      <c r="I63" s="24"/>
      <c r="J63" s="19"/>
      <c r="K63" s="59">
        <f t="shared" si="0"/>
        <v>0</v>
      </c>
    </row>
    <row r="64" spans="1:11" ht="60" customHeight="1">
      <c r="A64" s="56">
        <v>53</v>
      </c>
      <c r="B64" s="265" t="s">
        <v>36</v>
      </c>
      <c r="C64" s="266"/>
      <c r="D64" s="267"/>
      <c r="E64" s="18"/>
      <c r="F64" s="83"/>
      <c r="G64" s="18"/>
      <c r="H64" s="83"/>
      <c r="I64" s="24"/>
      <c r="J64" s="19"/>
      <c r="K64" s="59">
        <f t="shared" si="0"/>
        <v>0</v>
      </c>
    </row>
    <row r="65" spans="1:11" ht="60" customHeight="1">
      <c r="A65" s="53">
        <v>54</v>
      </c>
      <c r="B65" s="265" t="s">
        <v>90</v>
      </c>
      <c r="C65" s="266"/>
      <c r="D65" s="267"/>
      <c r="E65" s="18"/>
      <c r="F65" s="83"/>
      <c r="G65" s="18"/>
      <c r="H65" s="83"/>
      <c r="I65" s="24"/>
      <c r="J65" s="19"/>
      <c r="K65" s="59">
        <f t="shared" si="0"/>
        <v>0</v>
      </c>
    </row>
    <row r="66" spans="1:11" ht="60" customHeight="1">
      <c r="A66" s="53">
        <v>55</v>
      </c>
      <c r="B66" s="265" t="s">
        <v>37</v>
      </c>
      <c r="C66" s="266"/>
      <c r="D66" s="267"/>
      <c r="E66" s="18"/>
      <c r="F66" s="83"/>
      <c r="G66" s="18"/>
      <c r="H66" s="83"/>
      <c r="I66" s="24"/>
      <c r="J66" s="19"/>
      <c r="K66" s="59">
        <f t="shared" si="0"/>
        <v>0</v>
      </c>
    </row>
    <row r="67" spans="1:11" ht="60" customHeight="1">
      <c r="A67" s="56">
        <v>56</v>
      </c>
      <c r="B67" s="265" t="s">
        <v>38</v>
      </c>
      <c r="C67" s="266"/>
      <c r="D67" s="267"/>
      <c r="E67" s="18"/>
      <c r="F67" s="83"/>
      <c r="G67" s="18"/>
      <c r="H67" s="83"/>
      <c r="I67" s="24"/>
      <c r="J67" s="19"/>
      <c r="K67" s="59">
        <f t="shared" si="0"/>
        <v>0</v>
      </c>
    </row>
    <row r="68" spans="1:11" ht="60" customHeight="1">
      <c r="A68" s="53">
        <v>57</v>
      </c>
      <c r="B68" s="265" t="s">
        <v>39</v>
      </c>
      <c r="C68" s="266"/>
      <c r="D68" s="267"/>
      <c r="E68" s="18"/>
      <c r="F68" s="83"/>
      <c r="G68" s="18"/>
      <c r="H68" s="83"/>
      <c r="I68" s="24"/>
      <c r="J68" s="19"/>
      <c r="K68" s="59">
        <f t="shared" si="0"/>
        <v>0</v>
      </c>
    </row>
    <row r="69" spans="1:11" ht="60" customHeight="1">
      <c r="A69" s="53">
        <v>58</v>
      </c>
      <c r="B69" s="265" t="s">
        <v>40</v>
      </c>
      <c r="C69" s="266"/>
      <c r="D69" s="267"/>
      <c r="E69" s="18"/>
      <c r="F69" s="83"/>
      <c r="G69" s="18"/>
      <c r="H69" s="83"/>
      <c r="I69" s="24"/>
      <c r="J69" s="19"/>
      <c r="K69" s="59">
        <f t="shared" si="0"/>
        <v>0</v>
      </c>
    </row>
    <row r="70" spans="1:11" ht="60" customHeight="1">
      <c r="A70" s="56">
        <v>59</v>
      </c>
      <c r="B70" s="265" t="s">
        <v>217</v>
      </c>
      <c r="C70" s="266"/>
      <c r="D70" s="267"/>
      <c r="E70" s="18"/>
      <c r="F70" s="83"/>
      <c r="G70" s="18"/>
      <c r="H70" s="83"/>
      <c r="I70" s="24"/>
      <c r="J70" s="19"/>
      <c r="K70" s="59">
        <f aca="true" t="shared" si="1" ref="K70:K78">SUM(E70:J70)</f>
        <v>0</v>
      </c>
    </row>
    <row r="71" spans="1:11" ht="60" customHeight="1">
      <c r="A71" s="53">
        <v>60</v>
      </c>
      <c r="B71" s="265" t="s">
        <v>183</v>
      </c>
      <c r="C71" s="266"/>
      <c r="D71" s="267"/>
      <c r="E71" s="18"/>
      <c r="F71" s="83"/>
      <c r="G71" s="18"/>
      <c r="H71" s="83"/>
      <c r="I71" s="24"/>
      <c r="J71" s="19"/>
      <c r="K71" s="59">
        <f t="shared" si="1"/>
        <v>0</v>
      </c>
    </row>
    <row r="72" spans="1:11" ht="60" customHeight="1">
      <c r="A72" s="53">
        <v>61</v>
      </c>
      <c r="B72" s="265" t="s">
        <v>184</v>
      </c>
      <c r="C72" s="266"/>
      <c r="D72" s="267"/>
      <c r="E72" s="18"/>
      <c r="F72" s="83"/>
      <c r="G72" s="18"/>
      <c r="H72" s="83"/>
      <c r="I72" s="24"/>
      <c r="J72" s="19"/>
      <c r="K72" s="59">
        <f t="shared" si="1"/>
        <v>0</v>
      </c>
    </row>
    <row r="73" spans="1:11" ht="60" customHeight="1">
      <c r="A73" s="56">
        <v>62</v>
      </c>
      <c r="B73" s="265" t="s">
        <v>41</v>
      </c>
      <c r="C73" s="266"/>
      <c r="D73" s="267"/>
      <c r="E73" s="18"/>
      <c r="F73" s="83"/>
      <c r="G73" s="18"/>
      <c r="H73" s="83"/>
      <c r="I73" s="24"/>
      <c r="J73" s="19"/>
      <c r="K73" s="59">
        <f t="shared" si="1"/>
        <v>0</v>
      </c>
    </row>
    <row r="74" spans="1:11" ht="60" customHeight="1">
      <c r="A74" s="53">
        <v>63</v>
      </c>
      <c r="B74" s="265" t="s">
        <v>42</v>
      </c>
      <c r="C74" s="266"/>
      <c r="D74" s="267"/>
      <c r="E74" s="18"/>
      <c r="F74" s="83"/>
      <c r="G74" s="18"/>
      <c r="H74" s="83"/>
      <c r="I74" s="24"/>
      <c r="J74" s="19"/>
      <c r="K74" s="59">
        <f t="shared" si="1"/>
        <v>0</v>
      </c>
    </row>
    <row r="75" spans="1:11" ht="60" customHeight="1">
      <c r="A75" s="53">
        <v>64</v>
      </c>
      <c r="B75" s="265" t="s">
        <v>43</v>
      </c>
      <c r="C75" s="266"/>
      <c r="D75" s="267"/>
      <c r="E75" s="18"/>
      <c r="F75" s="83"/>
      <c r="G75" s="18"/>
      <c r="H75" s="83"/>
      <c r="I75" s="24"/>
      <c r="J75" s="19"/>
      <c r="K75" s="59">
        <f t="shared" si="1"/>
        <v>0</v>
      </c>
    </row>
    <row r="76" spans="1:11" ht="60" customHeight="1">
      <c r="A76" s="56">
        <v>65</v>
      </c>
      <c r="B76" s="265" t="s">
        <v>121</v>
      </c>
      <c r="C76" s="266"/>
      <c r="D76" s="267"/>
      <c r="E76" s="18"/>
      <c r="F76" s="83"/>
      <c r="G76" s="18"/>
      <c r="H76" s="83"/>
      <c r="I76" s="24"/>
      <c r="J76" s="19"/>
      <c r="K76" s="59">
        <f t="shared" si="1"/>
        <v>0</v>
      </c>
    </row>
    <row r="77" spans="1:11" ht="60" customHeight="1">
      <c r="A77" s="53">
        <v>66</v>
      </c>
      <c r="B77" s="265" t="s">
        <v>185</v>
      </c>
      <c r="C77" s="266"/>
      <c r="D77" s="267"/>
      <c r="E77" s="18"/>
      <c r="F77" s="83"/>
      <c r="G77" s="18"/>
      <c r="H77" s="83"/>
      <c r="I77" s="24"/>
      <c r="J77" s="19"/>
      <c r="K77" s="59">
        <f t="shared" si="1"/>
        <v>0</v>
      </c>
    </row>
    <row r="78" spans="1:11" ht="60" customHeight="1">
      <c r="A78" s="53">
        <v>67</v>
      </c>
      <c r="B78" s="265" t="s">
        <v>249</v>
      </c>
      <c r="C78" s="268"/>
      <c r="D78" s="269"/>
      <c r="E78" s="18"/>
      <c r="F78" s="83"/>
      <c r="G78" s="18"/>
      <c r="H78" s="83"/>
      <c r="I78" s="24"/>
      <c r="J78" s="19"/>
      <c r="K78" s="59">
        <f t="shared" si="1"/>
        <v>0</v>
      </c>
    </row>
    <row r="79" spans="1:11" ht="60" customHeight="1">
      <c r="A79" s="56">
        <v>68</v>
      </c>
      <c r="B79" s="265" t="s">
        <v>44</v>
      </c>
      <c r="C79" s="266"/>
      <c r="D79" s="267"/>
      <c r="E79" s="18"/>
      <c r="F79" s="83"/>
      <c r="G79" s="18"/>
      <c r="H79" s="83"/>
      <c r="I79" s="24"/>
      <c r="J79" s="19"/>
      <c r="K79" s="59">
        <f aca="true" t="shared" si="2" ref="K79:K127">SUM(E79:J79)</f>
        <v>0</v>
      </c>
    </row>
    <row r="80" spans="1:11" ht="60" customHeight="1">
      <c r="A80" s="53">
        <v>69</v>
      </c>
      <c r="B80" s="265" t="s">
        <v>45</v>
      </c>
      <c r="C80" s="266"/>
      <c r="D80" s="267"/>
      <c r="E80" s="18"/>
      <c r="F80" s="83"/>
      <c r="G80" s="18"/>
      <c r="H80" s="83"/>
      <c r="I80" s="24"/>
      <c r="J80" s="19"/>
      <c r="K80" s="59">
        <f t="shared" si="2"/>
        <v>0</v>
      </c>
    </row>
    <row r="81" spans="1:11" ht="60" customHeight="1">
      <c r="A81" s="53">
        <v>70</v>
      </c>
      <c r="B81" s="265" t="s">
        <v>193</v>
      </c>
      <c r="C81" s="266"/>
      <c r="D81" s="267"/>
      <c r="E81" s="18"/>
      <c r="F81" s="83"/>
      <c r="G81" s="18"/>
      <c r="H81" s="83"/>
      <c r="I81" s="24"/>
      <c r="J81" s="19"/>
      <c r="K81" s="59">
        <f t="shared" si="2"/>
        <v>0</v>
      </c>
    </row>
    <row r="82" spans="1:11" ht="60" customHeight="1">
      <c r="A82" s="56">
        <v>71</v>
      </c>
      <c r="B82" s="265" t="s">
        <v>46</v>
      </c>
      <c r="C82" s="266"/>
      <c r="D82" s="267"/>
      <c r="E82" s="18"/>
      <c r="F82" s="83"/>
      <c r="G82" s="18"/>
      <c r="H82" s="83"/>
      <c r="I82" s="24"/>
      <c r="J82" s="19"/>
      <c r="K82" s="59">
        <f t="shared" si="2"/>
        <v>0</v>
      </c>
    </row>
    <row r="83" spans="1:11" ht="60" customHeight="1">
      <c r="A83" s="53">
        <v>72</v>
      </c>
      <c r="B83" s="265" t="s">
        <v>47</v>
      </c>
      <c r="C83" s="266"/>
      <c r="D83" s="267"/>
      <c r="E83" s="18"/>
      <c r="F83" s="83"/>
      <c r="G83" s="18"/>
      <c r="H83" s="83"/>
      <c r="I83" s="24"/>
      <c r="J83" s="19"/>
      <c r="K83" s="59">
        <f t="shared" si="2"/>
        <v>0</v>
      </c>
    </row>
    <row r="84" spans="1:11" ht="60" customHeight="1">
      <c r="A84" s="53">
        <v>73</v>
      </c>
      <c r="B84" s="265" t="s">
        <v>104</v>
      </c>
      <c r="C84" s="266"/>
      <c r="D84" s="267"/>
      <c r="E84" s="18"/>
      <c r="F84" s="83"/>
      <c r="G84" s="18"/>
      <c r="H84" s="83"/>
      <c r="I84" s="24"/>
      <c r="J84" s="19"/>
      <c r="K84" s="59">
        <f t="shared" si="2"/>
        <v>0</v>
      </c>
    </row>
    <row r="85" spans="1:11" ht="60" customHeight="1">
      <c r="A85" s="56">
        <v>74</v>
      </c>
      <c r="B85" s="265" t="s">
        <v>105</v>
      </c>
      <c r="C85" s="266"/>
      <c r="D85" s="267"/>
      <c r="E85" s="18"/>
      <c r="F85" s="83"/>
      <c r="G85" s="18"/>
      <c r="H85" s="83"/>
      <c r="I85" s="24"/>
      <c r="J85" s="19"/>
      <c r="K85" s="59">
        <f t="shared" si="2"/>
        <v>0</v>
      </c>
    </row>
    <row r="86" spans="1:11" ht="60" customHeight="1">
      <c r="A86" s="53">
        <v>75</v>
      </c>
      <c r="B86" s="265" t="s">
        <v>106</v>
      </c>
      <c r="C86" s="266"/>
      <c r="D86" s="267"/>
      <c r="E86" s="18"/>
      <c r="F86" s="83"/>
      <c r="G86" s="18"/>
      <c r="H86" s="83"/>
      <c r="I86" s="24"/>
      <c r="J86" s="19"/>
      <c r="K86" s="59">
        <f t="shared" si="2"/>
        <v>0</v>
      </c>
    </row>
    <row r="87" spans="1:11" ht="60" customHeight="1">
      <c r="A87" s="53">
        <v>76</v>
      </c>
      <c r="B87" s="265" t="s">
        <v>48</v>
      </c>
      <c r="C87" s="266"/>
      <c r="D87" s="267"/>
      <c r="E87" s="18"/>
      <c r="F87" s="83"/>
      <c r="G87" s="18"/>
      <c r="H87" s="83"/>
      <c r="I87" s="24"/>
      <c r="J87" s="19"/>
      <c r="K87" s="59">
        <f t="shared" si="2"/>
        <v>0</v>
      </c>
    </row>
    <row r="88" spans="1:11" ht="60" customHeight="1">
      <c r="A88" s="56">
        <v>77</v>
      </c>
      <c r="B88" s="265" t="s">
        <v>52</v>
      </c>
      <c r="C88" s="266"/>
      <c r="D88" s="267"/>
      <c r="E88" s="18"/>
      <c r="F88" s="83"/>
      <c r="G88" s="18"/>
      <c r="H88" s="83"/>
      <c r="I88" s="24"/>
      <c r="J88" s="19"/>
      <c r="K88" s="59">
        <f t="shared" si="2"/>
        <v>0</v>
      </c>
    </row>
    <row r="89" spans="1:11" ht="60" customHeight="1">
      <c r="A89" s="53">
        <v>78</v>
      </c>
      <c r="B89" s="265" t="s">
        <v>49</v>
      </c>
      <c r="C89" s="266"/>
      <c r="D89" s="267"/>
      <c r="E89" s="18"/>
      <c r="F89" s="83"/>
      <c r="G89" s="18"/>
      <c r="H89" s="83"/>
      <c r="I89" s="24"/>
      <c r="J89" s="19"/>
      <c r="K89" s="59">
        <f t="shared" si="2"/>
        <v>0</v>
      </c>
    </row>
    <row r="90" spans="1:11" ht="60" customHeight="1">
      <c r="A90" s="53">
        <v>79</v>
      </c>
      <c r="B90" s="265" t="s">
        <v>210</v>
      </c>
      <c r="C90" s="266"/>
      <c r="D90" s="267"/>
      <c r="E90" s="18"/>
      <c r="F90" s="83"/>
      <c r="G90" s="18"/>
      <c r="H90" s="83"/>
      <c r="I90" s="24"/>
      <c r="J90" s="19"/>
      <c r="K90" s="59">
        <f t="shared" si="2"/>
        <v>0</v>
      </c>
    </row>
    <row r="91" spans="1:11" ht="60" customHeight="1">
      <c r="A91" s="56">
        <v>80</v>
      </c>
      <c r="B91" s="265" t="s">
        <v>50</v>
      </c>
      <c r="C91" s="266"/>
      <c r="D91" s="267"/>
      <c r="E91" s="18"/>
      <c r="F91" s="83"/>
      <c r="G91" s="18"/>
      <c r="H91" s="83"/>
      <c r="I91" s="24"/>
      <c r="J91" s="19"/>
      <c r="K91" s="59">
        <f t="shared" si="2"/>
        <v>0</v>
      </c>
    </row>
    <row r="92" spans="1:11" ht="60" customHeight="1">
      <c r="A92" s="53">
        <v>81</v>
      </c>
      <c r="B92" s="265" t="s">
        <v>122</v>
      </c>
      <c r="C92" s="266"/>
      <c r="D92" s="267"/>
      <c r="E92" s="18"/>
      <c r="F92" s="83"/>
      <c r="G92" s="18"/>
      <c r="H92" s="83"/>
      <c r="I92" s="24"/>
      <c r="J92" s="19"/>
      <c r="K92" s="59">
        <f t="shared" si="2"/>
        <v>0</v>
      </c>
    </row>
    <row r="93" spans="1:11" ht="60" customHeight="1">
      <c r="A93" s="53">
        <v>82</v>
      </c>
      <c r="B93" s="265" t="s">
        <v>51</v>
      </c>
      <c r="C93" s="266"/>
      <c r="D93" s="267"/>
      <c r="E93" s="18"/>
      <c r="F93" s="83"/>
      <c r="G93" s="18"/>
      <c r="H93" s="83"/>
      <c r="I93" s="24"/>
      <c r="J93" s="19"/>
      <c r="K93" s="59">
        <f t="shared" si="2"/>
        <v>0</v>
      </c>
    </row>
    <row r="94" spans="1:11" ht="60" customHeight="1">
      <c r="A94" s="56">
        <v>83</v>
      </c>
      <c r="B94" s="265" t="s">
        <v>107</v>
      </c>
      <c r="C94" s="266"/>
      <c r="D94" s="267"/>
      <c r="E94" s="18"/>
      <c r="F94" s="83"/>
      <c r="G94" s="18"/>
      <c r="H94" s="83"/>
      <c r="I94" s="24"/>
      <c r="J94" s="19"/>
      <c r="K94" s="59">
        <f t="shared" si="2"/>
        <v>0</v>
      </c>
    </row>
    <row r="95" spans="1:11" ht="60" customHeight="1">
      <c r="A95" s="53">
        <v>84</v>
      </c>
      <c r="B95" s="265" t="s">
        <v>53</v>
      </c>
      <c r="C95" s="266"/>
      <c r="D95" s="267"/>
      <c r="E95" s="18"/>
      <c r="F95" s="83"/>
      <c r="G95" s="18"/>
      <c r="H95" s="83"/>
      <c r="I95" s="24"/>
      <c r="J95" s="19"/>
      <c r="K95" s="59">
        <f t="shared" si="2"/>
        <v>0</v>
      </c>
    </row>
    <row r="96" spans="1:11" ht="60" customHeight="1">
      <c r="A96" s="53">
        <v>85</v>
      </c>
      <c r="B96" s="265" t="s">
        <v>186</v>
      </c>
      <c r="C96" s="266"/>
      <c r="D96" s="267"/>
      <c r="E96" s="18"/>
      <c r="F96" s="83"/>
      <c r="G96" s="18"/>
      <c r="H96" s="83"/>
      <c r="I96" s="24"/>
      <c r="J96" s="19"/>
      <c r="K96" s="59">
        <f t="shared" si="2"/>
        <v>0</v>
      </c>
    </row>
    <row r="97" spans="1:11" ht="60" customHeight="1">
      <c r="A97" s="56">
        <v>86</v>
      </c>
      <c r="B97" s="265" t="s">
        <v>54</v>
      </c>
      <c r="C97" s="266"/>
      <c r="D97" s="267"/>
      <c r="E97" s="18"/>
      <c r="F97" s="83"/>
      <c r="G97" s="18"/>
      <c r="H97" s="83"/>
      <c r="I97" s="24"/>
      <c r="J97" s="19"/>
      <c r="K97" s="59">
        <f t="shared" si="2"/>
        <v>0</v>
      </c>
    </row>
    <row r="98" spans="1:11" ht="60" customHeight="1">
      <c r="A98" s="53">
        <v>87</v>
      </c>
      <c r="B98" s="265" t="s">
        <v>55</v>
      </c>
      <c r="C98" s="266"/>
      <c r="D98" s="267"/>
      <c r="E98" s="18"/>
      <c r="F98" s="83"/>
      <c r="G98" s="18"/>
      <c r="H98" s="83"/>
      <c r="I98" s="24"/>
      <c r="J98" s="19"/>
      <c r="K98" s="59">
        <f t="shared" si="2"/>
        <v>0</v>
      </c>
    </row>
    <row r="99" spans="1:11" ht="60" customHeight="1">
      <c r="A99" s="53">
        <v>88</v>
      </c>
      <c r="B99" s="265" t="s">
        <v>56</v>
      </c>
      <c r="C99" s="266"/>
      <c r="D99" s="267"/>
      <c r="E99" s="18"/>
      <c r="F99" s="83"/>
      <c r="G99" s="18"/>
      <c r="H99" s="83"/>
      <c r="I99" s="24"/>
      <c r="J99" s="19"/>
      <c r="K99" s="59">
        <f t="shared" si="2"/>
        <v>0</v>
      </c>
    </row>
    <row r="100" spans="1:11" ht="60" customHeight="1">
      <c r="A100" s="56">
        <v>89</v>
      </c>
      <c r="B100" s="265" t="s">
        <v>57</v>
      </c>
      <c r="C100" s="266"/>
      <c r="D100" s="267"/>
      <c r="E100" s="18"/>
      <c r="F100" s="83"/>
      <c r="G100" s="18"/>
      <c r="H100" s="83"/>
      <c r="I100" s="24"/>
      <c r="J100" s="19"/>
      <c r="K100" s="59">
        <f t="shared" si="2"/>
        <v>0</v>
      </c>
    </row>
    <row r="101" spans="1:11" ht="60" customHeight="1">
      <c r="A101" s="53">
        <v>90</v>
      </c>
      <c r="B101" s="265" t="s">
        <v>9</v>
      </c>
      <c r="C101" s="266"/>
      <c r="D101" s="267"/>
      <c r="E101" s="18"/>
      <c r="F101" s="83"/>
      <c r="G101" s="18"/>
      <c r="H101" s="83"/>
      <c r="I101" s="24"/>
      <c r="J101" s="19"/>
      <c r="K101" s="59">
        <f t="shared" si="2"/>
        <v>0</v>
      </c>
    </row>
    <row r="102" spans="1:11" ht="60" customHeight="1">
      <c r="A102" s="53">
        <v>91</v>
      </c>
      <c r="B102" s="262" t="s">
        <v>108</v>
      </c>
      <c r="C102" s="263"/>
      <c r="D102" s="263"/>
      <c r="E102" s="18"/>
      <c r="F102" s="83"/>
      <c r="G102" s="18"/>
      <c r="H102" s="83"/>
      <c r="I102" s="24"/>
      <c r="J102" s="19"/>
      <c r="K102" s="59">
        <f t="shared" si="2"/>
        <v>0</v>
      </c>
    </row>
    <row r="103" spans="1:11" ht="60" customHeight="1">
      <c r="A103" s="56">
        <v>92</v>
      </c>
      <c r="B103" s="262" t="s">
        <v>211</v>
      </c>
      <c r="C103" s="263"/>
      <c r="D103" s="263"/>
      <c r="E103" s="18"/>
      <c r="F103" s="83"/>
      <c r="G103" s="18"/>
      <c r="H103" s="83"/>
      <c r="I103" s="24"/>
      <c r="J103" s="19"/>
      <c r="K103" s="59">
        <f t="shared" si="2"/>
        <v>0</v>
      </c>
    </row>
    <row r="104" spans="1:11" ht="60" customHeight="1">
      <c r="A104" s="53">
        <v>93</v>
      </c>
      <c r="B104" s="262" t="s">
        <v>58</v>
      </c>
      <c r="C104" s="263"/>
      <c r="D104" s="263"/>
      <c r="E104" s="18"/>
      <c r="F104" s="83"/>
      <c r="G104" s="18"/>
      <c r="H104" s="83"/>
      <c r="I104" s="24"/>
      <c r="J104" s="19"/>
      <c r="K104" s="59">
        <f t="shared" si="2"/>
        <v>0</v>
      </c>
    </row>
    <row r="105" spans="1:11" ht="60" customHeight="1">
      <c r="A105" s="53">
        <v>94</v>
      </c>
      <c r="B105" s="262" t="s">
        <v>59</v>
      </c>
      <c r="C105" s="263"/>
      <c r="D105" s="263"/>
      <c r="E105" s="18"/>
      <c r="F105" s="83"/>
      <c r="G105" s="18"/>
      <c r="H105" s="83"/>
      <c r="I105" s="24"/>
      <c r="J105" s="19"/>
      <c r="K105" s="59">
        <f t="shared" si="2"/>
        <v>0</v>
      </c>
    </row>
    <row r="106" spans="1:11" ht="60" customHeight="1">
      <c r="A106" s="56">
        <v>95</v>
      </c>
      <c r="B106" s="262" t="s">
        <v>60</v>
      </c>
      <c r="C106" s="263"/>
      <c r="D106" s="263"/>
      <c r="E106" s="18"/>
      <c r="F106" s="83"/>
      <c r="G106" s="18"/>
      <c r="H106" s="83"/>
      <c r="I106" s="24"/>
      <c r="J106" s="19"/>
      <c r="K106" s="59">
        <f t="shared" si="2"/>
        <v>0</v>
      </c>
    </row>
    <row r="107" spans="1:11" ht="60" customHeight="1">
      <c r="A107" s="53">
        <v>96</v>
      </c>
      <c r="B107" s="262" t="s">
        <v>61</v>
      </c>
      <c r="C107" s="263"/>
      <c r="D107" s="263"/>
      <c r="E107" s="18"/>
      <c r="F107" s="83"/>
      <c r="G107" s="18"/>
      <c r="H107" s="83"/>
      <c r="I107" s="24"/>
      <c r="J107" s="19"/>
      <c r="K107" s="59">
        <f t="shared" si="2"/>
        <v>0</v>
      </c>
    </row>
    <row r="108" spans="1:11" ht="60" customHeight="1">
      <c r="A108" s="53">
        <v>97</v>
      </c>
      <c r="B108" s="262" t="s">
        <v>62</v>
      </c>
      <c r="C108" s="263"/>
      <c r="D108" s="263"/>
      <c r="E108" s="18"/>
      <c r="F108" s="83"/>
      <c r="G108" s="18"/>
      <c r="H108" s="83"/>
      <c r="I108" s="24"/>
      <c r="J108" s="19"/>
      <c r="K108" s="59">
        <f t="shared" si="2"/>
        <v>0</v>
      </c>
    </row>
    <row r="109" spans="1:11" ht="60" customHeight="1">
      <c r="A109" s="56">
        <v>98</v>
      </c>
      <c r="B109" s="262" t="s">
        <v>187</v>
      </c>
      <c r="C109" s="263"/>
      <c r="D109" s="263"/>
      <c r="E109" s="18"/>
      <c r="F109" s="83"/>
      <c r="G109" s="18"/>
      <c r="H109" s="83"/>
      <c r="I109" s="24"/>
      <c r="J109" s="19"/>
      <c r="K109" s="59">
        <f t="shared" si="2"/>
        <v>0</v>
      </c>
    </row>
    <row r="110" spans="1:11" ht="60" customHeight="1">
      <c r="A110" s="53">
        <v>99</v>
      </c>
      <c r="B110" s="262" t="s">
        <v>218</v>
      </c>
      <c r="C110" s="263"/>
      <c r="D110" s="263"/>
      <c r="E110" s="18"/>
      <c r="F110" s="83"/>
      <c r="G110" s="18"/>
      <c r="H110" s="83"/>
      <c r="I110" s="24"/>
      <c r="J110" s="19"/>
      <c r="K110" s="59">
        <f t="shared" si="2"/>
        <v>0</v>
      </c>
    </row>
    <row r="111" spans="1:11" ht="60" customHeight="1">
      <c r="A111" s="56">
        <v>100</v>
      </c>
      <c r="B111" s="262" t="s">
        <v>63</v>
      </c>
      <c r="C111" s="263"/>
      <c r="D111" s="263"/>
      <c r="E111" s="18"/>
      <c r="F111" s="83"/>
      <c r="G111" s="18"/>
      <c r="H111" s="83"/>
      <c r="I111" s="24"/>
      <c r="J111" s="19"/>
      <c r="K111" s="59">
        <f t="shared" si="2"/>
        <v>0</v>
      </c>
    </row>
    <row r="112" spans="1:11" ht="60" customHeight="1">
      <c r="A112" s="53">
        <v>101</v>
      </c>
      <c r="B112" s="262" t="s">
        <v>109</v>
      </c>
      <c r="C112" s="263"/>
      <c r="D112" s="263"/>
      <c r="E112" s="18"/>
      <c r="F112" s="83"/>
      <c r="G112" s="18"/>
      <c r="H112" s="83"/>
      <c r="I112" s="24"/>
      <c r="J112" s="19"/>
      <c r="K112" s="59">
        <f t="shared" si="2"/>
        <v>0</v>
      </c>
    </row>
    <row r="113" spans="1:11" ht="60" customHeight="1">
      <c r="A113" s="53">
        <v>102</v>
      </c>
      <c r="B113" s="262" t="s">
        <v>110</v>
      </c>
      <c r="C113" s="263"/>
      <c r="D113" s="263"/>
      <c r="E113" s="18"/>
      <c r="F113" s="83"/>
      <c r="G113" s="18"/>
      <c r="H113" s="83"/>
      <c r="I113" s="24"/>
      <c r="J113" s="19"/>
      <c r="K113" s="59">
        <f t="shared" si="2"/>
        <v>0</v>
      </c>
    </row>
    <row r="114" spans="1:11" ht="60" customHeight="1">
      <c r="A114" s="56">
        <v>103</v>
      </c>
      <c r="B114" s="262" t="s">
        <v>64</v>
      </c>
      <c r="C114" s="263"/>
      <c r="D114" s="263"/>
      <c r="E114" s="18"/>
      <c r="F114" s="83"/>
      <c r="G114" s="18"/>
      <c r="H114" s="83"/>
      <c r="I114" s="24"/>
      <c r="J114" s="19"/>
      <c r="K114" s="59">
        <f t="shared" si="2"/>
        <v>0</v>
      </c>
    </row>
    <row r="115" spans="1:11" ht="60" customHeight="1">
      <c r="A115" s="53">
        <v>104</v>
      </c>
      <c r="B115" s="262" t="s">
        <v>19</v>
      </c>
      <c r="C115" s="263"/>
      <c r="D115" s="263"/>
      <c r="E115" s="18"/>
      <c r="F115" s="83"/>
      <c r="G115" s="18"/>
      <c r="H115" s="83"/>
      <c r="I115" s="24"/>
      <c r="J115" s="19"/>
      <c r="K115" s="59">
        <f t="shared" si="2"/>
        <v>0</v>
      </c>
    </row>
    <row r="116" spans="1:11" ht="60" customHeight="1">
      <c r="A116" s="53">
        <v>105</v>
      </c>
      <c r="B116" s="262" t="s">
        <v>124</v>
      </c>
      <c r="C116" s="263"/>
      <c r="D116" s="263"/>
      <c r="E116" s="18"/>
      <c r="F116" s="83"/>
      <c r="G116" s="18"/>
      <c r="H116" s="83"/>
      <c r="I116" s="24"/>
      <c r="J116" s="19"/>
      <c r="K116" s="59">
        <f t="shared" si="2"/>
        <v>0</v>
      </c>
    </row>
    <row r="117" spans="1:11" ht="60" customHeight="1">
      <c r="A117" s="56">
        <v>106</v>
      </c>
      <c r="B117" s="262" t="s">
        <v>65</v>
      </c>
      <c r="C117" s="263"/>
      <c r="D117" s="263"/>
      <c r="E117" s="18"/>
      <c r="F117" s="83"/>
      <c r="G117" s="18"/>
      <c r="H117" s="83"/>
      <c r="I117" s="24"/>
      <c r="J117" s="19"/>
      <c r="K117" s="59">
        <f t="shared" si="2"/>
        <v>0</v>
      </c>
    </row>
    <row r="118" spans="1:11" ht="60" customHeight="1">
      <c r="A118" s="53">
        <v>107</v>
      </c>
      <c r="B118" s="262" t="s">
        <v>111</v>
      </c>
      <c r="C118" s="263"/>
      <c r="D118" s="263"/>
      <c r="E118" s="18"/>
      <c r="F118" s="83"/>
      <c r="G118" s="18"/>
      <c r="H118" s="83"/>
      <c r="I118" s="24"/>
      <c r="J118" s="19"/>
      <c r="K118" s="59">
        <f t="shared" si="2"/>
        <v>0</v>
      </c>
    </row>
    <row r="119" spans="1:11" ht="81" customHeight="1">
      <c r="A119" s="53">
        <v>108</v>
      </c>
      <c r="B119" s="262" t="s">
        <v>250</v>
      </c>
      <c r="C119" s="264"/>
      <c r="D119" s="264"/>
      <c r="E119" s="18"/>
      <c r="F119" s="83"/>
      <c r="G119" s="18"/>
      <c r="H119" s="83"/>
      <c r="I119" s="24"/>
      <c r="J119" s="19"/>
      <c r="K119" s="59">
        <f t="shared" si="2"/>
        <v>0</v>
      </c>
    </row>
    <row r="120" spans="1:11" ht="60" customHeight="1">
      <c r="A120" s="56">
        <v>109</v>
      </c>
      <c r="B120" s="262" t="s">
        <v>219</v>
      </c>
      <c r="C120" s="263"/>
      <c r="D120" s="263"/>
      <c r="E120" s="18"/>
      <c r="F120" s="83"/>
      <c r="G120" s="18"/>
      <c r="H120" s="83"/>
      <c r="I120" s="24"/>
      <c r="J120" s="19"/>
      <c r="K120" s="59">
        <f t="shared" si="2"/>
        <v>0</v>
      </c>
    </row>
    <row r="121" spans="1:11" ht="60" customHeight="1">
      <c r="A121" s="53">
        <v>110</v>
      </c>
      <c r="B121" s="265" t="s">
        <v>188</v>
      </c>
      <c r="C121" s="266"/>
      <c r="D121" s="267"/>
      <c r="E121" s="18"/>
      <c r="F121" s="83"/>
      <c r="G121" s="18"/>
      <c r="H121" s="83"/>
      <c r="I121" s="24"/>
      <c r="J121" s="19"/>
      <c r="K121" s="59">
        <f t="shared" si="2"/>
        <v>0</v>
      </c>
    </row>
    <row r="122" spans="1:11" ht="60" customHeight="1">
      <c r="A122" s="53">
        <v>111</v>
      </c>
      <c r="B122" s="265" t="s">
        <v>66</v>
      </c>
      <c r="C122" s="266"/>
      <c r="D122" s="267"/>
      <c r="E122" s="18"/>
      <c r="F122" s="83"/>
      <c r="G122" s="18"/>
      <c r="H122" s="83"/>
      <c r="I122" s="24"/>
      <c r="J122" s="19"/>
      <c r="K122" s="59">
        <f t="shared" si="2"/>
        <v>0</v>
      </c>
    </row>
    <row r="123" spans="1:11" ht="60" customHeight="1">
      <c r="A123" s="56">
        <v>112</v>
      </c>
      <c r="B123" s="265" t="s">
        <v>67</v>
      </c>
      <c r="C123" s="266"/>
      <c r="D123" s="267"/>
      <c r="E123" s="18"/>
      <c r="F123" s="83"/>
      <c r="G123" s="18"/>
      <c r="H123" s="83"/>
      <c r="I123" s="24"/>
      <c r="J123" s="19"/>
      <c r="K123" s="59">
        <f t="shared" si="2"/>
        <v>0</v>
      </c>
    </row>
    <row r="124" spans="1:11" ht="60" customHeight="1">
      <c r="A124" s="53">
        <v>113</v>
      </c>
      <c r="B124" s="265" t="s">
        <v>68</v>
      </c>
      <c r="C124" s="266"/>
      <c r="D124" s="267"/>
      <c r="E124" s="18"/>
      <c r="F124" s="83"/>
      <c r="G124" s="18"/>
      <c r="H124" s="83"/>
      <c r="I124" s="24"/>
      <c r="J124" s="19"/>
      <c r="K124" s="59">
        <f t="shared" si="2"/>
        <v>0</v>
      </c>
    </row>
    <row r="125" spans="1:11" ht="60" customHeight="1">
      <c r="A125" s="53">
        <v>114</v>
      </c>
      <c r="B125" s="265" t="s">
        <v>112</v>
      </c>
      <c r="C125" s="266"/>
      <c r="D125" s="267"/>
      <c r="E125" s="18"/>
      <c r="F125" s="83"/>
      <c r="G125" s="18"/>
      <c r="H125" s="83"/>
      <c r="I125" s="24"/>
      <c r="J125" s="19"/>
      <c r="K125" s="59">
        <f t="shared" si="2"/>
        <v>0</v>
      </c>
    </row>
    <row r="126" spans="1:11" ht="60" customHeight="1">
      <c r="A126" s="53">
        <v>115</v>
      </c>
      <c r="B126" s="262" t="s">
        <v>69</v>
      </c>
      <c r="C126" s="263"/>
      <c r="D126" s="263"/>
      <c r="E126" s="18"/>
      <c r="F126" s="83"/>
      <c r="G126" s="18"/>
      <c r="H126" s="83"/>
      <c r="I126" s="24"/>
      <c r="J126" s="19"/>
      <c r="K126" s="59">
        <f t="shared" si="2"/>
        <v>0</v>
      </c>
    </row>
    <row r="127" spans="1:11" ht="60" customHeight="1">
      <c r="A127" s="53">
        <v>116</v>
      </c>
      <c r="B127" s="262" t="s">
        <v>113</v>
      </c>
      <c r="C127" s="263"/>
      <c r="D127" s="263"/>
      <c r="E127" s="18"/>
      <c r="F127" s="83"/>
      <c r="G127" s="18"/>
      <c r="H127" s="83"/>
      <c r="I127" s="24"/>
      <c r="J127" s="19"/>
      <c r="K127" s="59">
        <f t="shared" si="2"/>
        <v>0</v>
      </c>
    </row>
    <row r="128" spans="1:11" ht="60" customHeight="1">
      <c r="A128" s="56">
        <v>117</v>
      </c>
      <c r="B128" s="262" t="s">
        <v>220</v>
      </c>
      <c r="C128" s="263"/>
      <c r="D128" s="263"/>
      <c r="E128" s="18"/>
      <c r="F128" s="83"/>
      <c r="G128" s="18"/>
      <c r="H128" s="83"/>
      <c r="I128" s="24"/>
      <c r="J128" s="19"/>
      <c r="K128" s="59">
        <f>SUM(E128:J128)</f>
        <v>0</v>
      </c>
    </row>
    <row r="129" spans="1:11" ht="60" customHeight="1">
      <c r="A129" s="53">
        <v>118</v>
      </c>
      <c r="B129" s="262" t="s">
        <v>72</v>
      </c>
      <c r="C129" s="263"/>
      <c r="D129" s="263"/>
      <c r="E129" s="18"/>
      <c r="F129" s="83"/>
      <c r="G129" s="18"/>
      <c r="H129" s="83"/>
      <c r="I129" s="24"/>
      <c r="J129" s="19"/>
      <c r="K129" s="59">
        <f>SUM(E129:J129)</f>
        <v>0</v>
      </c>
    </row>
    <row r="130" spans="1:11" ht="60" customHeight="1">
      <c r="A130" s="53">
        <v>119</v>
      </c>
      <c r="B130" s="262" t="s">
        <v>70</v>
      </c>
      <c r="C130" s="263"/>
      <c r="D130" s="263"/>
      <c r="E130" s="18"/>
      <c r="F130" s="83"/>
      <c r="G130" s="18"/>
      <c r="H130" s="83"/>
      <c r="I130" s="24"/>
      <c r="J130" s="19"/>
      <c r="K130" s="59">
        <f aca="true" t="shared" si="3" ref="K130:K142">SUM(E130:J130)</f>
        <v>0</v>
      </c>
    </row>
    <row r="131" spans="1:11" ht="60" customHeight="1">
      <c r="A131" s="56">
        <v>120</v>
      </c>
      <c r="B131" s="262" t="s">
        <v>71</v>
      </c>
      <c r="C131" s="263"/>
      <c r="D131" s="263"/>
      <c r="E131" s="18"/>
      <c r="F131" s="83"/>
      <c r="G131" s="18"/>
      <c r="H131" s="83"/>
      <c r="I131" s="24"/>
      <c r="J131" s="19"/>
      <c r="K131" s="59">
        <f t="shared" si="3"/>
        <v>0</v>
      </c>
    </row>
    <row r="132" spans="1:11" ht="60" customHeight="1">
      <c r="A132" s="53">
        <v>121</v>
      </c>
      <c r="B132" s="262" t="s">
        <v>114</v>
      </c>
      <c r="C132" s="263"/>
      <c r="D132" s="263"/>
      <c r="E132" s="18"/>
      <c r="F132" s="83"/>
      <c r="G132" s="18"/>
      <c r="H132" s="83"/>
      <c r="I132" s="24"/>
      <c r="J132" s="19"/>
      <c r="K132" s="59">
        <f t="shared" si="3"/>
        <v>0</v>
      </c>
    </row>
    <row r="133" spans="1:11" ht="60" customHeight="1">
      <c r="A133" s="53">
        <v>122</v>
      </c>
      <c r="B133" s="262" t="s">
        <v>115</v>
      </c>
      <c r="C133" s="263"/>
      <c r="D133" s="263"/>
      <c r="E133" s="18"/>
      <c r="F133" s="83"/>
      <c r="G133" s="18"/>
      <c r="H133" s="83"/>
      <c r="I133" s="24"/>
      <c r="J133" s="19"/>
      <c r="K133" s="59">
        <f>SUM(E133:J133)</f>
        <v>0</v>
      </c>
    </row>
    <row r="134" spans="1:11" ht="60" customHeight="1">
      <c r="A134" s="56">
        <v>123</v>
      </c>
      <c r="B134" s="262" t="s">
        <v>116</v>
      </c>
      <c r="C134" s="263"/>
      <c r="D134" s="263"/>
      <c r="E134" s="18"/>
      <c r="F134" s="83"/>
      <c r="G134" s="18"/>
      <c r="H134" s="83"/>
      <c r="I134" s="24"/>
      <c r="J134" s="19"/>
      <c r="K134" s="59">
        <f t="shared" si="3"/>
        <v>0</v>
      </c>
    </row>
    <row r="135" spans="1:11" ht="60" customHeight="1">
      <c r="A135" s="53">
        <v>124</v>
      </c>
      <c r="B135" s="262" t="s">
        <v>117</v>
      </c>
      <c r="C135" s="263"/>
      <c r="D135" s="263"/>
      <c r="E135" s="18"/>
      <c r="F135" s="83"/>
      <c r="G135" s="18"/>
      <c r="H135" s="83"/>
      <c r="I135" s="24"/>
      <c r="J135" s="19"/>
      <c r="K135" s="59">
        <f t="shared" si="3"/>
        <v>0</v>
      </c>
    </row>
    <row r="136" spans="1:11" ht="60" customHeight="1">
      <c r="A136" s="53">
        <v>125</v>
      </c>
      <c r="B136" s="262" t="s">
        <v>118</v>
      </c>
      <c r="C136" s="263"/>
      <c r="D136" s="263"/>
      <c r="E136" s="14"/>
      <c r="F136" s="84"/>
      <c r="G136" s="14"/>
      <c r="H136" s="84"/>
      <c r="I136" s="24"/>
      <c r="J136" s="19"/>
      <c r="K136" s="59">
        <f t="shared" si="3"/>
        <v>0</v>
      </c>
    </row>
    <row r="137" spans="1:11" ht="60" customHeight="1">
      <c r="A137" s="56">
        <v>126</v>
      </c>
      <c r="B137" s="262" t="s">
        <v>144</v>
      </c>
      <c r="C137" s="263"/>
      <c r="D137" s="263"/>
      <c r="E137" s="14"/>
      <c r="F137" s="83"/>
      <c r="G137" s="14"/>
      <c r="H137" s="83"/>
      <c r="I137" s="24"/>
      <c r="J137" s="15"/>
      <c r="K137" s="59">
        <f t="shared" si="3"/>
        <v>0</v>
      </c>
    </row>
    <row r="138" spans="1:11" ht="60" customHeight="1">
      <c r="A138" s="53">
        <v>127</v>
      </c>
      <c r="B138" s="262" t="s">
        <v>119</v>
      </c>
      <c r="C138" s="263"/>
      <c r="D138" s="263"/>
      <c r="E138" s="14"/>
      <c r="F138" s="83"/>
      <c r="G138" s="14"/>
      <c r="H138" s="83"/>
      <c r="I138" s="24"/>
      <c r="J138" s="15"/>
      <c r="K138" s="59">
        <f t="shared" si="3"/>
        <v>0</v>
      </c>
    </row>
    <row r="139" spans="1:11" ht="60" customHeight="1">
      <c r="A139" s="53">
        <v>128</v>
      </c>
      <c r="B139" s="262" t="s">
        <v>207</v>
      </c>
      <c r="C139" s="263"/>
      <c r="D139" s="263"/>
      <c r="E139" s="14"/>
      <c r="F139" s="83"/>
      <c r="G139" s="14"/>
      <c r="H139" s="83"/>
      <c r="I139" s="24"/>
      <c r="J139" s="15"/>
      <c r="K139" s="59">
        <f t="shared" si="3"/>
        <v>0</v>
      </c>
    </row>
    <row r="140" spans="1:11" ht="60" customHeight="1">
      <c r="A140" s="56">
        <v>129</v>
      </c>
      <c r="B140" s="262" t="s">
        <v>208</v>
      </c>
      <c r="C140" s="263"/>
      <c r="D140" s="263"/>
      <c r="E140" s="14"/>
      <c r="F140" s="83"/>
      <c r="G140" s="14"/>
      <c r="H140" s="83"/>
      <c r="I140" s="24"/>
      <c r="J140" s="15"/>
      <c r="K140" s="59">
        <f t="shared" si="3"/>
        <v>0</v>
      </c>
    </row>
    <row r="141" spans="1:11" ht="60" customHeight="1">
      <c r="A141" s="53">
        <v>130</v>
      </c>
      <c r="B141" s="262" t="s">
        <v>209</v>
      </c>
      <c r="C141" s="263"/>
      <c r="D141" s="263"/>
      <c r="E141" s="14"/>
      <c r="F141" s="83"/>
      <c r="G141" s="14"/>
      <c r="H141" s="83"/>
      <c r="I141" s="24"/>
      <c r="J141" s="15"/>
      <c r="K141" s="59">
        <f t="shared" si="3"/>
        <v>0</v>
      </c>
    </row>
    <row r="142" spans="1:11" ht="60" customHeight="1" thickBot="1">
      <c r="A142" s="53">
        <v>131</v>
      </c>
      <c r="B142" s="257" t="s">
        <v>120</v>
      </c>
      <c r="C142" s="258"/>
      <c r="D142" s="258"/>
      <c r="E142" s="16"/>
      <c r="F142" s="85"/>
      <c r="G142" s="16"/>
      <c r="H142" s="85"/>
      <c r="I142" s="25"/>
      <c r="J142" s="17"/>
      <c r="K142" s="60">
        <f t="shared" si="3"/>
        <v>0</v>
      </c>
    </row>
    <row r="143" spans="1:11" ht="45.75" customHeight="1" thickBot="1">
      <c r="A143" s="259" t="s">
        <v>80</v>
      </c>
      <c r="B143" s="260"/>
      <c r="C143" s="260"/>
      <c r="D143" s="261"/>
      <c r="E143" s="57">
        <f aca="true" t="shared" si="4" ref="E143:K143">SUM(E12:E142)</f>
        <v>0</v>
      </c>
      <c r="F143" s="57">
        <f t="shared" si="4"/>
        <v>0</v>
      </c>
      <c r="G143" s="57">
        <f t="shared" si="4"/>
        <v>0</v>
      </c>
      <c r="H143" s="57">
        <f t="shared" si="4"/>
        <v>0</v>
      </c>
      <c r="I143" s="57">
        <f t="shared" si="4"/>
        <v>0</v>
      </c>
      <c r="J143" s="57">
        <f t="shared" si="4"/>
        <v>0</v>
      </c>
      <c r="K143" s="61">
        <f t="shared" si="4"/>
        <v>0</v>
      </c>
    </row>
  </sheetData>
  <sheetProtection password="D733" sheet="1" formatRows="0" selectLockedCells="1"/>
  <mergeCells count="164">
    <mergeCell ref="G4:H4"/>
    <mergeCell ref="I3:J3"/>
    <mergeCell ref="A5:B5"/>
    <mergeCell ref="D4:D7"/>
    <mergeCell ref="A1:K1"/>
    <mergeCell ref="A2:B2"/>
    <mergeCell ref="E3:F3"/>
    <mergeCell ref="G3:H3"/>
    <mergeCell ref="C2:K2"/>
    <mergeCell ref="I4:J4"/>
    <mergeCell ref="A4:C4"/>
    <mergeCell ref="A3:B3"/>
    <mergeCell ref="C3:D3"/>
    <mergeCell ref="E4:F4"/>
    <mergeCell ref="E9:J9"/>
    <mergeCell ref="E6:F6"/>
    <mergeCell ref="G7:H7"/>
    <mergeCell ref="I7:J7"/>
    <mergeCell ref="G6:H6"/>
    <mergeCell ref="A9:A11"/>
    <mergeCell ref="B9:D11"/>
    <mergeCell ref="I6:J6"/>
    <mergeCell ref="E7:F7"/>
    <mergeCell ref="B12:D12"/>
    <mergeCell ref="G5:H5"/>
    <mergeCell ref="I5:J5"/>
    <mergeCell ref="E5:F5"/>
    <mergeCell ref="A8:K8"/>
    <mergeCell ref="A6:B6"/>
    <mergeCell ref="A7:B7"/>
    <mergeCell ref="K9:K11"/>
    <mergeCell ref="E10:F10"/>
    <mergeCell ref="G10:J10"/>
    <mergeCell ref="B26:D26"/>
    <mergeCell ref="B13:D13"/>
    <mergeCell ref="B14:D14"/>
    <mergeCell ref="B16:D16"/>
    <mergeCell ref="B17:D17"/>
    <mergeCell ref="B19:D19"/>
    <mergeCell ref="B20:D20"/>
    <mergeCell ref="B18:D18"/>
    <mergeCell ref="B15:D15"/>
    <mergeCell ref="B27:D27"/>
    <mergeCell ref="B28:D28"/>
    <mergeCell ref="B29:D29"/>
    <mergeCell ref="B30:D30"/>
    <mergeCell ref="B31:D31"/>
    <mergeCell ref="B21:D21"/>
    <mergeCell ref="B22:D22"/>
    <mergeCell ref="B23:D23"/>
    <mergeCell ref="B24:D24"/>
    <mergeCell ref="B25:D25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6:D56"/>
    <mergeCell ref="B57:D57"/>
    <mergeCell ref="B58:D58"/>
    <mergeCell ref="B50:D50"/>
    <mergeCell ref="B51:D51"/>
    <mergeCell ref="B52:D52"/>
    <mergeCell ref="B53:D53"/>
    <mergeCell ref="B54:D54"/>
    <mergeCell ref="B55:D55"/>
    <mergeCell ref="B63:D63"/>
    <mergeCell ref="B64:D64"/>
    <mergeCell ref="B65:D65"/>
    <mergeCell ref="B66:D66"/>
    <mergeCell ref="B67:D67"/>
    <mergeCell ref="B59:D59"/>
    <mergeCell ref="B60:D60"/>
    <mergeCell ref="B61:D61"/>
    <mergeCell ref="B62:D62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4:D114"/>
    <mergeCell ref="B115:D115"/>
    <mergeCell ref="B116:D116"/>
    <mergeCell ref="B117:D117"/>
    <mergeCell ref="B118:D118"/>
    <mergeCell ref="B110:D110"/>
    <mergeCell ref="B111:D111"/>
    <mergeCell ref="B112:D112"/>
    <mergeCell ref="B113:D113"/>
    <mergeCell ref="B128:D128"/>
    <mergeCell ref="B129:D129"/>
    <mergeCell ref="B119:D119"/>
    <mergeCell ref="B120:D120"/>
    <mergeCell ref="B124:D124"/>
    <mergeCell ref="B125:D125"/>
    <mergeCell ref="B122:D122"/>
    <mergeCell ref="B123:D123"/>
    <mergeCell ref="B121:D121"/>
    <mergeCell ref="B137:D137"/>
    <mergeCell ref="B138:D138"/>
    <mergeCell ref="B139:D139"/>
    <mergeCell ref="B140:D140"/>
    <mergeCell ref="B134:D134"/>
    <mergeCell ref="B135:D135"/>
    <mergeCell ref="B142:D142"/>
    <mergeCell ref="A143:D143"/>
    <mergeCell ref="B141:D141"/>
    <mergeCell ref="B126:D126"/>
    <mergeCell ref="B127:D127"/>
    <mergeCell ref="B130:D130"/>
    <mergeCell ref="B131:D131"/>
    <mergeCell ref="B132:D132"/>
    <mergeCell ref="B133:D133"/>
    <mergeCell ref="B136:D136"/>
  </mergeCells>
  <printOptions horizontalCentered="1" verticalCentered="1"/>
  <pageMargins left="0.2362204724409449" right="0.15748031496062992" top="0.8267716535433072" bottom="0.7480314960629921" header="0.15748031496062992" footer="0.1968503937007874"/>
  <pageSetup horizontalDpi="600" verticalDpi="600" orientation="landscape" paperSize="9" scale="49" r:id="rId1"/>
  <headerFooter>
    <oddHeader>&amp;C&amp;"Times New Roman,Félkövér"&amp;12MÉDIASZOLGÁLTATÁS-TÁMOGATÓ ÉS VAGYONKEZELŐ ALAP
MECENATÚRA IGAZGATÓSÁG
&amp;"Times New Roman,Dőlt"&amp;10 1088 Budapest, Pollack Mihály tér 10. Tel: 327-2020
&amp;"-,Normál"&amp;11
&amp;"Times New Roman,Félkövér"&amp;12NEMESKÜRTYISTVÁN2015</oddHeader>
    <oddFooter>&amp;L&amp;D&amp;C&amp;"Times New Roman,Félkövér"&amp;16a pályázó cégszerű aláírása&amp;R&amp;"Times New Roman,Félkövér"&amp;16a pénzügyi lebonyolító aláírása&amp;"Times New Roman,Normál"&amp;12              &amp;P</oddFooter>
  </headerFooter>
  <rowBreaks count="8" manualBreakCount="8">
    <brk id="15" max="10" man="1"/>
    <brk id="41" max="10" man="1"/>
    <brk id="54" max="10" man="1"/>
    <brk id="67" max="10" man="1"/>
    <brk id="80" max="10" man="1"/>
    <brk id="93" max="10" man="1"/>
    <brk id="106" max="10" man="1"/>
    <brk id="119" max="10" man="1"/>
  </rowBreaks>
  <ignoredErrors>
    <ignoredError sqref="C2:C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D4" sqref="D4"/>
    </sheetView>
  </sheetViews>
  <sheetFormatPr defaultColWidth="9.140625" defaultRowHeight="15"/>
  <cols>
    <col min="1" max="1" width="9.00390625" style="0" customWidth="1"/>
    <col min="2" max="2" width="31.140625" style="7" customWidth="1"/>
    <col min="3" max="3" width="30.7109375" style="0" customWidth="1"/>
    <col min="4" max="4" width="29.140625" style="0" customWidth="1"/>
    <col min="5" max="5" width="31.7109375" style="0" customWidth="1"/>
  </cols>
  <sheetData>
    <row r="1" spans="1:5" ht="56.25" customHeight="1" thickBot="1">
      <c r="A1" s="329" t="s">
        <v>235</v>
      </c>
      <c r="B1" s="330"/>
      <c r="C1" s="330"/>
      <c r="D1" s="330"/>
      <c r="E1" s="331"/>
    </row>
    <row r="2" spans="1:5" ht="44.25" customHeight="1" thickBot="1" thickTop="1">
      <c r="A2" s="332" t="s">
        <v>99</v>
      </c>
      <c r="B2" s="333"/>
      <c r="C2" s="333"/>
      <c r="D2" s="162">
        <f>IF('1. Adatlap'!H14="","",'1. Adatlap'!H14)</f>
      </c>
      <c r="E2" s="342"/>
    </row>
    <row r="3" spans="1:5" ht="55.5" customHeight="1" thickBot="1" thickTop="1">
      <c r="A3" s="334" t="s">
        <v>135</v>
      </c>
      <c r="B3" s="333"/>
      <c r="C3" s="62" t="s">
        <v>136</v>
      </c>
      <c r="D3" s="68" t="s">
        <v>133</v>
      </c>
      <c r="E3" s="69" t="s">
        <v>134</v>
      </c>
    </row>
    <row r="4" spans="1:5" ht="109.5" customHeight="1" thickBot="1" thickTop="1">
      <c r="A4" s="343" t="s">
        <v>202</v>
      </c>
      <c r="B4" s="344"/>
      <c r="C4" s="63"/>
      <c r="D4" s="11"/>
      <c r="E4" s="70">
        <f>IF(D4="","",IF($D$9="AZ ÖSSZEG NEM EGYEZIK A TERVEZETT ÖSSZKÖLTSÉGGEL!","",D4/$D$9))</f>
      </c>
    </row>
    <row r="5" spans="1:5" ht="108" customHeight="1" thickBot="1" thickTop="1">
      <c r="A5" s="338" t="s">
        <v>214</v>
      </c>
      <c r="B5" s="64" t="s">
        <v>215</v>
      </c>
      <c r="C5" s="63"/>
      <c r="D5" s="11"/>
      <c r="E5" s="70">
        <f>IF(D5="","",IF($D$9="AZ ÖSSZEG NEM EGYEZIK A TERVEZETT ÖSSZKÖLTSÉGGEL!","",D5/$D$9))</f>
      </c>
    </row>
    <row r="6" spans="1:5" ht="109.5" customHeight="1" thickBot="1" thickTop="1">
      <c r="A6" s="339"/>
      <c r="B6" s="65" t="s">
        <v>304</v>
      </c>
      <c r="C6" s="79"/>
      <c r="D6" s="11"/>
      <c r="E6" s="70">
        <f>IF(D6="","",IF($D$9="AZ ÖSSZEG NEM EGYEZIK A TERVEZETT ÖSSZKÖLTSÉGGEL!","",D6/$D$9))</f>
      </c>
    </row>
    <row r="7" spans="1:5" ht="99" customHeight="1" thickBot="1" thickTop="1">
      <c r="A7" s="339"/>
      <c r="B7" s="66" t="s">
        <v>143</v>
      </c>
      <c r="C7" s="79"/>
      <c r="D7" s="11"/>
      <c r="E7" s="70">
        <f>IF(D7="","",IF($D$9="AZ ÖSSZEG NEM EGYEZIK A TERVEZETT ÖSSZKÖLTSÉGGEL!","",D7/$D$9))</f>
      </c>
    </row>
    <row r="8" spans="1:5" ht="109.5" customHeight="1" thickBot="1" thickTop="1">
      <c r="A8" s="340"/>
      <c r="B8" s="67" t="s">
        <v>137</v>
      </c>
      <c r="C8" s="80"/>
      <c r="D8" s="11"/>
      <c r="E8" s="70">
        <f>IF(D8="","",IF($D$9="AZ ÖSSZEG NEM EGYEZIK A TERVEZETT ÖSSZKÖLTSÉGGEL!","",D8/$D$9))</f>
      </c>
    </row>
    <row r="9" spans="1:5" ht="76.5" customHeight="1" thickBot="1" thickTop="1">
      <c r="A9" s="341" t="s">
        <v>138</v>
      </c>
      <c r="B9" s="185"/>
      <c r="C9" s="186"/>
      <c r="D9" s="72">
        <f>IF(OR('2. Költségterv'!G6="",AND(D4="",D5="",D6="",D7="",D8="")),"",IF((D4+D5+D6+D7+D8)="","",IF((D4+D5+D6+D7+D8)&lt;&gt;'2. Költségterv'!G6,"AZ ÖSSZEG NEM EGYEZIK A TERVEZETT ÖSSZKÖLTSÉGGEL!",(D4+D5+D6+D7+D8))))</f>
      </c>
      <c r="E9" s="71">
        <f>IF(OR(D9=0,D9=""),"",IF($D$9="AZ ÖSSZEG NEM EGYEZIK A TERVEZETT ÖSSZKÖLTSÉGGEL!","",D9/$D$9))</f>
      </c>
    </row>
    <row r="10" spans="1:5" ht="58.5" customHeight="1" thickBot="1" thickTop="1">
      <c r="A10" s="335" t="s">
        <v>216</v>
      </c>
      <c r="B10" s="336"/>
      <c r="C10" s="336"/>
      <c r="D10" s="337"/>
      <c r="E10" s="26"/>
    </row>
    <row r="11" ht="15.75" thickTop="1"/>
  </sheetData>
  <sheetProtection password="D733" sheet="1" formatRows="0" selectLockedCells="1"/>
  <mergeCells count="8">
    <mergeCell ref="A1:E1"/>
    <mergeCell ref="A2:C2"/>
    <mergeCell ref="A3:B3"/>
    <mergeCell ref="A10:D10"/>
    <mergeCell ref="A5:A8"/>
    <mergeCell ref="A9:C9"/>
    <mergeCell ref="D2:E2"/>
    <mergeCell ref="A4:B4"/>
  </mergeCells>
  <printOptions horizontalCentered="1"/>
  <pageMargins left="0.5905511811023623" right="0.5905511811023623" top="1.3779527559055118" bottom="1.1023622047244095" header="0.31496062992125984" footer="0.31496062992125984"/>
  <pageSetup horizontalDpi="600" verticalDpi="600" orientation="portrait" paperSize="9" scale="68" r:id="rId1"/>
  <headerFooter>
    <oddHeader>&amp;C&amp;"Times New Roman,Félkövér"&amp;12MÉDIASZOLGÁLTATÁS-TÁMOGATÓ ÉS VAGYONKEZELŐ ALAP
MECENATÚRA IGAZGATÓSÁG
1088 Budapest, Pollack Mihály tér 10. Tel: 327-2020
NEMESKÜRTYISTVÁN2015</oddHeader>
    <oddFooter>&amp;L&amp;D&amp;C&amp;"Times New Roman,Félkövér"&amp;16a pályázó cégszerű aláírása&amp;R&amp;P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14.00390625" style="0" customWidth="1"/>
    <col min="2" max="2" width="53.140625" style="0" customWidth="1"/>
    <col min="3" max="3" width="50.57421875" style="0" customWidth="1"/>
  </cols>
  <sheetData>
    <row r="1" spans="1:3" ht="52.5" customHeight="1" thickBot="1">
      <c r="A1" s="345" t="s">
        <v>236</v>
      </c>
      <c r="B1" s="346"/>
      <c r="C1" s="347"/>
    </row>
    <row r="2" spans="1:3" ht="39.75" customHeight="1" thickBot="1" thickTop="1">
      <c r="A2" s="230" t="s">
        <v>99</v>
      </c>
      <c r="B2" s="348"/>
      <c r="C2" s="73">
        <f>IF('1. Adatlap'!H14="","",'1. Adatlap'!H14)</f>
      </c>
    </row>
    <row r="3" spans="1:3" ht="39.75" customHeight="1" thickBot="1" thickTop="1">
      <c r="A3" s="355" t="s">
        <v>128</v>
      </c>
      <c r="B3" s="356"/>
      <c r="C3" s="74" t="s">
        <v>129</v>
      </c>
    </row>
    <row r="4" spans="1:3" ht="34.5" customHeight="1" thickTop="1">
      <c r="A4" s="357" t="s">
        <v>93</v>
      </c>
      <c r="B4" s="31"/>
      <c r="C4" s="32"/>
    </row>
    <row r="5" spans="1:3" ht="34.5" customHeight="1">
      <c r="A5" s="350"/>
      <c r="B5" s="33"/>
      <c r="C5" s="34"/>
    </row>
    <row r="6" spans="1:3" ht="34.5" customHeight="1">
      <c r="A6" s="350"/>
      <c r="B6" s="35"/>
      <c r="C6" s="34"/>
    </row>
    <row r="7" spans="1:3" ht="34.5" customHeight="1">
      <c r="A7" s="350"/>
      <c r="B7" s="35"/>
      <c r="C7" s="34"/>
    </row>
    <row r="8" spans="1:3" ht="34.5" customHeight="1" thickBot="1">
      <c r="A8" s="351"/>
      <c r="B8" s="36"/>
      <c r="C8" s="37"/>
    </row>
    <row r="9" spans="1:3" ht="34.5" customHeight="1" thickTop="1">
      <c r="A9" s="349" t="s">
        <v>94</v>
      </c>
      <c r="B9" s="31"/>
      <c r="C9" s="32"/>
    </row>
    <row r="10" spans="1:3" ht="34.5" customHeight="1">
      <c r="A10" s="350"/>
      <c r="B10" s="35"/>
      <c r="C10" s="38"/>
    </row>
    <row r="11" spans="1:3" ht="34.5" customHeight="1">
      <c r="A11" s="350"/>
      <c r="B11" s="35"/>
      <c r="C11" s="38"/>
    </row>
    <row r="12" spans="1:3" ht="34.5" customHeight="1">
      <c r="A12" s="350"/>
      <c r="B12" s="35"/>
      <c r="C12" s="38"/>
    </row>
    <row r="13" spans="1:3" ht="34.5" customHeight="1">
      <c r="A13" s="350"/>
      <c r="B13" s="35"/>
      <c r="C13" s="38"/>
    </row>
    <row r="14" spans="1:3" ht="34.5" customHeight="1" thickBot="1">
      <c r="A14" s="351"/>
      <c r="B14" s="39"/>
      <c r="C14" s="40"/>
    </row>
    <row r="15" spans="1:3" ht="34.5" customHeight="1" thickTop="1">
      <c r="A15" s="349" t="s">
        <v>95</v>
      </c>
      <c r="B15" s="31"/>
      <c r="C15" s="32"/>
    </row>
    <row r="16" spans="1:3" ht="34.5" customHeight="1">
      <c r="A16" s="350"/>
      <c r="B16" s="35"/>
      <c r="C16" s="38"/>
    </row>
    <row r="17" spans="1:3" ht="34.5" customHeight="1">
      <c r="A17" s="350"/>
      <c r="B17" s="35"/>
      <c r="C17" s="38"/>
    </row>
    <row r="18" spans="1:3" ht="34.5" customHeight="1">
      <c r="A18" s="350"/>
      <c r="B18" s="35"/>
      <c r="C18" s="38"/>
    </row>
    <row r="19" spans="1:3" ht="34.5" customHeight="1">
      <c r="A19" s="350"/>
      <c r="B19" s="35"/>
      <c r="C19" s="38"/>
    </row>
    <row r="20" spans="1:3" ht="34.5" customHeight="1" thickBot="1">
      <c r="A20" s="351"/>
      <c r="B20" s="39"/>
      <c r="C20" s="40"/>
    </row>
    <row r="21" spans="1:3" ht="34.5" customHeight="1" thickTop="1">
      <c r="A21" s="352" t="s">
        <v>142</v>
      </c>
      <c r="B21" s="41"/>
      <c r="C21" s="42"/>
    </row>
    <row r="22" spans="1:3" ht="37.5" customHeight="1">
      <c r="A22" s="353"/>
      <c r="B22" s="35"/>
      <c r="C22" s="38"/>
    </row>
    <row r="23" spans="1:3" ht="38.25" customHeight="1">
      <c r="A23" s="353"/>
      <c r="B23" s="35"/>
      <c r="C23" s="38"/>
    </row>
    <row r="24" spans="1:3" ht="36.75" customHeight="1">
      <c r="A24" s="353"/>
      <c r="B24" s="35"/>
      <c r="C24" s="38"/>
    </row>
    <row r="25" spans="1:3" ht="41.25" customHeight="1">
      <c r="A25" s="353"/>
      <c r="B25" s="35"/>
      <c r="C25" s="38"/>
    </row>
    <row r="26" spans="1:3" ht="42.75" customHeight="1" thickBot="1">
      <c r="A26" s="354"/>
      <c r="B26" s="43"/>
      <c r="C26" s="44"/>
    </row>
  </sheetData>
  <sheetProtection password="D733" sheet="1" formatRows="0" selectLockedCells="1"/>
  <mergeCells count="7">
    <mergeCell ref="A1:C1"/>
    <mergeCell ref="A2:B2"/>
    <mergeCell ref="A9:A14"/>
    <mergeCell ref="A15:A20"/>
    <mergeCell ref="A21:A26"/>
    <mergeCell ref="A3:B3"/>
    <mergeCell ref="A4:A8"/>
  </mergeCells>
  <printOptions horizontalCentered="1" verticalCentered="1"/>
  <pageMargins left="0.4724409448818898" right="0.7086614173228347" top="1.141732283464567" bottom="1.1023622047244095" header="0.31496062992125984" footer="0.31496062992125984"/>
  <pageSetup horizontalDpi="600" verticalDpi="600" orientation="portrait" paperSize="9" scale="73" r:id="rId1"/>
  <headerFooter>
    <oddHeader>&amp;C&amp;"Times New Roman,Félkövér"&amp;12  MÉDIASZOLGÁLTATÁS-TÁMOGATÓ ÉS VAGYONKEZELŐ ALAP
MECENATÚRA IGAZGATÓSÁG&amp;"Times New Roman,Dőlt"&amp;10
1088 Budapest, Pollack Mihály tér 10. Tel: 327-2020&amp;"-,Normál"&amp;11
&amp;"Times New Roman,Félkövér"&amp;12NEMESKÜRTYISTVÁN2015</oddHeader>
    <oddFooter>&amp;L&amp;D&amp;C&amp;"Times New Roman,Félkövér"&amp;16a pályázó cégszerű aláírása&amp;R&amp;P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PageLayoutView="0" workbookViewId="0" topLeftCell="A1">
      <selection activeCell="A6" sqref="A6:D46"/>
    </sheetView>
  </sheetViews>
  <sheetFormatPr defaultColWidth="9.140625" defaultRowHeight="15"/>
  <cols>
    <col min="1" max="1" width="52.140625" style="0" customWidth="1"/>
    <col min="2" max="2" width="20.8515625" style="0" customWidth="1"/>
    <col min="3" max="3" width="22.7109375" style="0" customWidth="1"/>
    <col min="4" max="4" width="19.57421875" style="0" customWidth="1"/>
  </cols>
  <sheetData>
    <row r="1" spans="1:4" ht="53.25" customHeight="1" thickBot="1">
      <c r="A1" s="345" t="s">
        <v>244</v>
      </c>
      <c r="B1" s="346"/>
      <c r="C1" s="346"/>
      <c r="D1" s="347"/>
    </row>
    <row r="2" spans="1:4" ht="40.5" customHeight="1" thickBot="1">
      <c r="A2" s="75" t="s">
        <v>99</v>
      </c>
      <c r="B2" s="358">
        <f>IF('1. Adatlap'!H14="","",'1. Adatlap'!H14)</f>
      </c>
      <c r="C2" s="359"/>
      <c r="D2" s="360"/>
    </row>
    <row r="3" spans="1:4" s="8" customFormat="1" ht="115.5" customHeight="1" thickBot="1" thickTop="1">
      <c r="A3" s="361" t="s">
        <v>307</v>
      </c>
      <c r="B3" s="362"/>
      <c r="C3" s="362"/>
      <c r="D3" s="363"/>
    </row>
    <row r="4" spans="1:4" s="8" customFormat="1" ht="37.5" customHeight="1" thickBot="1" thickTop="1">
      <c r="A4" s="76" t="s">
        <v>203</v>
      </c>
      <c r="B4" s="373">
        <f>IF('1. Adatlap'!H37="","",'1. Adatlap'!H37)</f>
        <v>0</v>
      </c>
      <c r="C4" s="374"/>
      <c r="D4" s="375"/>
    </row>
    <row r="5" spans="1:4" s="8" customFormat="1" ht="33" customHeight="1" thickBot="1" thickTop="1">
      <c r="A5" s="376" t="s">
        <v>237</v>
      </c>
      <c r="B5" s="176"/>
      <c r="C5" s="176"/>
      <c r="D5" s="177"/>
    </row>
    <row r="6" spans="1:4" ht="42.75" customHeight="1" thickTop="1">
      <c r="A6" s="364"/>
      <c r="B6" s="365"/>
      <c r="C6" s="365"/>
      <c r="D6" s="366"/>
    </row>
    <row r="7" spans="1:4" ht="15">
      <c r="A7" s="367"/>
      <c r="B7" s="368"/>
      <c r="C7" s="368"/>
      <c r="D7" s="369"/>
    </row>
    <row r="8" spans="1:4" ht="15">
      <c r="A8" s="367"/>
      <c r="B8" s="368"/>
      <c r="C8" s="368"/>
      <c r="D8" s="369"/>
    </row>
    <row r="9" spans="1:4" ht="15">
      <c r="A9" s="367"/>
      <c r="B9" s="368"/>
      <c r="C9" s="368"/>
      <c r="D9" s="369"/>
    </row>
    <row r="10" spans="1:4" ht="15">
      <c r="A10" s="367"/>
      <c r="B10" s="368"/>
      <c r="C10" s="368"/>
      <c r="D10" s="369"/>
    </row>
    <row r="11" spans="1:4" ht="15">
      <c r="A11" s="367"/>
      <c r="B11" s="368"/>
      <c r="C11" s="368"/>
      <c r="D11" s="369"/>
    </row>
    <row r="12" spans="1:4" ht="15">
      <c r="A12" s="367"/>
      <c r="B12" s="368"/>
      <c r="C12" s="368"/>
      <c r="D12" s="369"/>
    </row>
    <row r="13" spans="1:4" ht="15">
      <c r="A13" s="367"/>
      <c r="B13" s="368"/>
      <c r="C13" s="368"/>
      <c r="D13" s="369"/>
    </row>
    <row r="14" spans="1:4" ht="15">
      <c r="A14" s="367"/>
      <c r="B14" s="368"/>
      <c r="C14" s="368"/>
      <c r="D14" s="369"/>
    </row>
    <row r="15" spans="1:4" ht="15">
      <c r="A15" s="367"/>
      <c r="B15" s="368"/>
      <c r="C15" s="368"/>
      <c r="D15" s="369"/>
    </row>
    <row r="16" spans="1:4" ht="15">
      <c r="A16" s="367"/>
      <c r="B16" s="368"/>
      <c r="C16" s="368"/>
      <c r="D16" s="369"/>
    </row>
    <row r="17" spans="1:4" ht="15">
      <c r="A17" s="367"/>
      <c r="B17" s="368"/>
      <c r="C17" s="368"/>
      <c r="D17" s="369"/>
    </row>
    <row r="18" spans="1:4" ht="15">
      <c r="A18" s="367"/>
      <c r="B18" s="368"/>
      <c r="C18" s="368"/>
      <c r="D18" s="369"/>
    </row>
    <row r="19" spans="1:4" ht="15">
      <c r="A19" s="367"/>
      <c r="B19" s="368"/>
      <c r="C19" s="368"/>
      <c r="D19" s="369"/>
    </row>
    <row r="20" spans="1:4" ht="15">
      <c r="A20" s="367"/>
      <c r="B20" s="368"/>
      <c r="C20" s="368"/>
      <c r="D20" s="369"/>
    </row>
    <row r="21" spans="1:4" ht="15">
      <c r="A21" s="367"/>
      <c r="B21" s="368"/>
      <c r="C21" s="368"/>
      <c r="D21" s="369"/>
    </row>
    <row r="22" spans="1:4" ht="15">
      <c r="A22" s="367"/>
      <c r="B22" s="368"/>
      <c r="C22" s="368"/>
      <c r="D22" s="369"/>
    </row>
    <row r="23" spans="1:4" ht="15">
      <c r="A23" s="367"/>
      <c r="B23" s="368"/>
      <c r="C23" s="368"/>
      <c r="D23" s="369"/>
    </row>
    <row r="24" spans="1:4" ht="15">
      <c r="A24" s="367"/>
      <c r="B24" s="368"/>
      <c r="C24" s="368"/>
      <c r="D24" s="369"/>
    </row>
    <row r="25" spans="1:4" ht="15">
      <c r="A25" s="367"/>
      <c r="B25" s="368"/>
      <c r="C25" s="368"/>
      <c r="D25" s="369"/>
    </row>
    <row r="26" spans="1:4" ht="15">
      <c r="A26" s="367"/>
      <c r="B26" s="368"/>
      <c r="C26" s="368"/>
      <c r="D26" s="369"/>
    </row>
    <row r="27" spans="1:4" ht="15">
      <c r="A27" s="367"/>
      <c r="B27" s="368"/>
      <c r="C27" s="368"/>
      <c r="D27" s="369"/>
    </row>
    <row r="28" spans="1:4" ht="15">
      <c r="A28" s="367"/>
      <c r="B28" s="368"/>
      <c r="C28" s="368"/>
      <c r="D28" s="369"/>
    </row>
    <row r="29" spans="1:4" ht="15">
      <c r="A29" s="367"/>
      <c r="B29" s="368"/>
      <c r="C29" s="368"/>
      <c r="D29" s="369"/>
    </row>
    <row r="30" spans="1:4" ht="15">
      <c r="A30" s="367"/>
      <c r="B30" s="368"/>
      <c r="C30" s="368"/>
      <c r="D30" s="369"/>
    </row>
    <row r="31" spans="1:4" ht="15">
      <c r="A31" s="367"/>
      <c r="B31" s="368"/>
      <c r="C31" s="368"/>
      <c r="D31" s="369"/>
    </row>
    <row r="32" spans="1:4" ht="15">
      <c r="A32" s="367"/>
      <c r="B32" s="368"/>
      <c r="C32" s="368"/>
      <c r="D32" s="369"/>
    </row>
    <row r="33" spans="1:4" ht="15">
      <c r="A33" s="367"/>
      <c r="B33" s="368"/>
      <c r="C33" s="368"/>
      <c r="D33" s="369"/>
    </row>
    <row r="34" spans="1:4" ht="15">
      <c r="A34" s="367"/>
      <c r="B34" s="368"/>
      <c r="C34" s="368"/>
      <c r="D34" s="369"/>
    </row>
    <row r="35" spans="1:4" ht="15">
      <c r="A35" s="367"/>
      <c r="B35" s="368"/>
      <c r="C35" s="368"/>
      <c r="D35" s="369"/>
    </row>
    <row r="36" spans="1:4" ht="15">
      <c r="A36" s="367"/>
      <c r="B36" s="368"/>
      <c r="C36" s="368"/>
      <c r="D36" s="369"/>
    </row>
    <row r="37" spans="1:4" ht="15">
      <c r="A37" s="367"/>
      <c r="B37" s="368"/>
      <c r="C37" s="368"/>
      <c r="D37" s="369"/>
    </row>
    <row r="38" spans="1:4" ht="15">
      <c r="A38" s="367"/>
      <c r="B38" s="368"/>
      <c r="C38" s="368"/>
      <c r="D38" s="369"/>
    </row>
    <row r="39" spans="1:4" ht="15">
      <c r="A39" s="367"/>
      <c r="B39" s="368"/>
      <c r="C39" s="368"/>
      <c r="D39" s="369"/>
    </row>
    <row r="40" spans="1:4" ht="15">
      <c r="A40" s="367"/>
      <c r="B40" s="368"/>
      <c r="C40" s="368"/>
      <c r="D40" s="369"/>
    </row>
    <row r="41" spans="1:4" ht="15">
      <c r="A41" s="367"/>
      <c r="B41" s="368"/>
      <c r="C41" s="368"/>
      <c r="D41" s="369"/>
    </row>
    <row r="42" spans="1:4" ht="15">
      <c r="A42" s="367"/>
      <c r="B42" s="368"/>
      <c r="C42" s="368"/>
      <c r="D42" s="369"/>
    </row>
    <row r="43" spans="1:4" ht="15">
      <c r="A43" s="367"/>
      <c r="B43" s="368"/>
      <c r="C43" s="368"/>
      <c r="D43" s="369"/>
    </row>
    <row r="44" spans="1:4" ht="15">
      <c r="A44" s="367"/>
      <c r="B44" s="368"/>
      <c r="C44" s="368"/>
      <c r="D44" s="369"/>
    </row>
    <row r="45" spans="1:4" ht="15">
      <c r="A45" s="367"/>
      <c r="B45" s="368"/>
      <c r="C45" s="368"/>
      <c r="D45" s="369"/>
    </row>
    <row r="46" spans="1:4" ht="15.75" thickBot="1">
      <c r="A46" s="370"/>
      <c r="B46" s="371"/>
      <c r="C46" s="371"/>
      <c r="D46" s="372"/>
    </row>
  </sheetData>
  <sheetProtection password="D733" sheet="1" formatRows="0" selectLockedCells="1"/>
  <mergeCells count="6">
    <mergeCell ref="B2:D2"/>
    <mergeCell ref="A1:D1"/>
    <mergeCell ref="A3:D3"/>
    <mergeCell ref="A6:D46"/>
    <mergeCell ref="B4:D4"/>
    <mergeCell ref="A5:D5"/>
  </mergeCells>
  <printOptions horizontalCentered="1" verticalCentered="1"/>
  <pageMargins left="0.5905511811023623" right="0.5905511811023623" top="1.141732283464567" bottom="0.8661417322834646" header="0.31496062992125984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MECENATÚRA IGAZGATÓSÁG
&amp;"Times New Roman,Dőlt"&amp;10 1088 Budapest, Pollack Mihály tér 10. Tel: 327-2020
&amp;"-,Normál"&amp;11
&amp;"Times New Roman,Félkövér"&amp;12NEMESKÜRTYISTVÁN2015</oddHeader>
    <oddFooter>&amp;L&amp;D&amp;C&amp;"Times New Roman,Félkövér"&amp;16a pályázó cégszerű aláírása&amp;R&amp;"Times New Roman,Normál"&amp;12&amp;P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PageLayoutView="0" workbookViewId="0" topLeftCell="A1">
      <selection activeCell="A6" sqref="A6:D50"/>
    </sheetView>
  </sheetViews>
  <sheetFormatPr defaultColWidth="9.140625" defaultRowHeight="15"/>
  <cols>
    <col min="1" max="1" width="52.57421875" style="0" customWidth="1"/>
    <col min="2" max="2" width="19.8515625" style="0" customWidth="1"/>
    <col min="3" max="3" width="25.7109375" style="0" customWidth="1"/>
    <col min="4" max="4" width="23.57421875" style="0" customWidth="1"/>
  </cols>
  <sheetData>
    <row r="1" spans="1:4" ht="51.75" customHeight="1" thickBot="1">
      <c r="A1" s="345" t="s">
        <v>238</v>
      </c>
      <c r="B1" s="346"/>
      <c r="C1" s="346"/>
      <c r="D1" s="347"/>
    </row>
    <row r="2" spans="1:4" ht="40.5" customHeight="1" thickBot="1">
      <c r="A2" s="77" t="s">
        <v>99</v>
      </c>
      <c r="B2" s="380">
        <f>IF('1. Adatlap'!H14="","",'1. Adatlap'!H14)</f>
      </c>
      <c r="C2" s="381"/>
      <c r="D2" s="382"/>
    </row>
    <row r="3" spans="1:4" ht="111" customHeight="1" thickBot="1" thickTop="1">
      <c r="A3" s="377" t="s">
        <v>306</v>
      </c>
      <c r="B3" s="378"/>
      <c r="C3" s="378"/>
      <c r="D3" s="379"/>
    </row>
    <row r="4" spans="1:4" ht="38.25" customHeight="1" thickBot="1" thickTop="1">
      <c r="A4" s="76" t="s">
        <v>196</v>
      </c>
      <c r="B4" s="373">
        <f>IF('1. Adatlap'!H36="","",'1. Adatlap'!H36)</f>
        <v>0</v>
      </c>
      <c r="C4" s="374"/>
      <c r="D4" s="375"/>
    </row>
    <row r="5" spans="1:4" ht="27" customHeight="1" thickBot="1" thickTop="1">
      <c r="A5" s="392" t="s">
        <v>239</v>
      </c>
      <c r="B5" s="231"/>
      <c r="C5" s="231"/>
      <c r="D5" s="393"/>
    </row>
    <row r="6" spans="1:4" ht="15.75" thickTop="1">
      <c r="A6" s="383"/>
      <c r="B6" s="384"/>
      <c r="C6" s="384"/>
      <c r="D6" s="385"/>
    </row>
    <row r="7" spans="1:4" ht="15">
      <c r="A7" s="386"/>
      <c r="B7" s="387"/>
      <c r="C7" s="387"/>
      <c r="D7" s="388"/>
    </row>
    <row r="8" spans="1:4" ht="15">
      <c r="A8" s="386"/>
      <c r="B8" s="387"/>
      <c r="C8" s="387"/>
      <c r="D8" s="388"/>
    </row>
    <row r="9" spans="1:4" ht="15">
      <c r="A9" s="386"/>
      <c r="B9" s="387"/>
      <c r="C9" s="387"/>
      <c r="D9" s="388"/>
    </row>
    <row r="10" spans="1:4" ht="15">
      <c r="A10" s="386"/>
      <c r="B10" s="387"/>
      <c r="C10" s="387"/>
      <c r="D10" s="388"/>
    </row>
    <row r="11" spans="1:4" ht="15">
      <c r="A11" s="386"/>
      <c r="B11" s="387"/>
      <c r="C11" s="387"/>
      <c r="D11" s="388"/>
    </row>
    <row r="12" spans="1:4" ht="15">
      <c r="A12" s="386"/>
      <c r="B12" s="387"/>
      <c r="C12" s="387"/>
      <c r="D12" s="388"/>
    </row>
    <row r="13" spans="1:4" ht="15">
      <c r="A13" s="386"/>
      <c r="B13" s="387"/>
      <c r="C13" s="387"/>
      <c r="D13" s="388"/>
    </row>
    <row r="14" spans="1:4" ht="15">
      <c r="A14" s="386"/>
      <c r="B14" s="387"/>
      <c r="C14" s="387"/>
      <c r="D14" s="388"/>
    </row>
    <row r="15" spans="1:4" ht="15">
      <c r="A15" s="386"/>
      <c r="B15" s="387"/>
      <c r="C15" s="387"/>
      <c r="D15" s="388"/>
    </row>
    <row r="16" spans="1:4" ht="15">
      <c r="A16" s="386"/>
      <c r="B16" s="387"/>
      <c r="C16" s="387"/>
      <c r="D16" s="388"/>
    </row>
    <row r="17" spans="1:4" ht="15">
      <c r="A17" s="386"/>
      <c r="B17" s="387"/>
      <c r="C17" s="387"/>
      <c r="D17" s="388"/>
    </row>
    <row r="18" spans="1:4" ht="15">
      <c r="A18" s="386"/>
      <c r="B18" s="387"/>
      <c r="C18" s="387"/>
      <c r="D18" s="388"/>
    </row>
    <row r="19" spans="1:4" ht="15">
      <c r="A19" s="386"/>
      <c r="B19" s="387"/>
      <c r="C19" s="387"/>
      <c r="D19" s="388"/>
    </row>
    <row r="20" spans="1:4" ht="15">
      <c r="A20" s="386"/>
      <c r="B20" s="387"/>
      <c r="C20" s="387"/>
      <c r="D20" s="388"/>
    </row>
    <row r="21" spans="1:4" ht="15">
      <c r="A21" s="386"/>
      <c r="B21" s="387"/>
      <c r="C21" s="387"/>
      <c r="D21" s="388"/>
    </row>
    <row r="22" spans="1:4" ht="15">
      <c r="A22" s="386"/>
      <c r="B22" s="387"/>
      <c r="C22" s="387"/>
      <c r="D22" s="388"/>
    </row>
    <row r="23" spans="1:4" ht="15">
      <c r="A23" s="386"/>
      <c r="B23" s="387"/>
      <c r="C23" s="387"/>
      <c r="D23" s="388"/>
    </row>
    <row r="24" spans="1:4" ht="15">
      <c r="A24" s="386"/>
      <c r="B24" s="387"/>
      <c r="C24" s="387"/>
      <c r="D24" s="388"/>
    </row>
    <row r="25" spans="1:4" ht="15">
      <c r="A25" s="386"/>
      <c r="B25" s="387"/>
      <c r="C25" s="387"/>
      <c r="D25" s="388"/>
    </row>
    <row r="26" spans="1:4" ht="15">
      <c r="A26" s="386"/>
      <c r="B26" s="387"/>
      <c r="C26" s="387"/>
      <c r="D26" s="388"/>
    </row>
    <row r="27" spans="1:4" ht="15">
      <c r="A27" s="386"/>
      <c r="B27" s="387"/>
      <c r="C27" s="387"/>
      <c r="D27" s="388"/>
    </row>
    <row r="28" spans="1:4" ht="15">
      <c r="A28" s="386"/>
      <c r="B28" s="387"/>
      <c r="C28" s="387"/>
      <c r="D28" s="388"/>
    </row>
    <row r="29" spans="1:4" ht="15">
      <c r="A29" s="386"/>
      <c r="B29" s="387"/>
      <c r="C29" s="387"/>
      <c r="D29" s="388"/>
    </row>
    <row r="30" spans="1:4" ht="15">
      <c r="A30" s="386"/>
      <c r="B30" s="387"/>
      <c r="C30" s="387"/>
      <c r="D30" s="388"/>
    </row>
    <row r="31" spans="1:4" ht="15">
      <c r="A31" s="386"/>
      <c r="B31" s="387"/>
      <c r="C31" s="387"/>
      <c r="D31" s="388"/>
    </row>
    <row r="32" spans="1:4" ht="15">
      <c r="A32" s="386"/>
      <c r="B32" s="387"/>
      <c r="C32" s="387"/>
      <c r="D32" s="388"/>
    </row>
    <row r="33" spans="1:4" ht="15">
      <c r="A33" s="386"/>
      <c r="B33" s="387"/>
      <c r="C33" s="387"/>
      <c r="D33" s="388"/>
    </row>
    <row r="34" spans="1:4" ht="15">
      <c r="A34" s="386"/>
      <c r="B34" s="387"/>
      <c r="C34" s="387"/>
      <c r="D34" s="388"/>
    </row>
    <row r="35" spans="1:4" ht="15">
      <c r="A35" s="386"/>
      <c r="B35" s="387"/>
      <c r="C35" s="387"/>
      <c r="D35" s="388"/>
    </row>
    <row r="36" spans="1:4" ht="15">
      <c r="A36" s="386"/>
      <c r="B36" s="387"/>
      <c r="C36" s="387"/>
      <c r="D36" s="388"/>
    </row>
    <row r="37" spans="1:4" ht="15">
      <c r="A37" s="386"/>
      <c r="B37" s="387"/>
      <c r="C37" s="387"/>
      <c r="D37" s="388"/>
    </row>
    <row r="38" spans="1:4" ht="15">
      <c r="A38" s="386"/>
      <c r="B38" s="387"/>
      <c r="C38" s="387"/>
      <c r="D38" s="388"/>
    </row>
    <row r="39" spans="1:4" ht="15">
      <c r="A39" s="386"/>
      <c r="B39" s="387"/>
      <c r="C39" s="387"/>
      <c r="D39" s="388"/>
    </row>
    <row r="40" spans="1:4" ht="15">
      <c r="A40" s="386"/>
      <c r="B40" s="387"/>
      <c r="C40" s="387"/>
      <c r="D40" s="388"/>
    </row>
    <row r="41" spans="1:4" ht="15">
      <c r="A41" s="386"/>
      <c r="B41" s="387"/>
      <c r="C41" s="387"/>
      <c r="D41" s="388"/>
    </row>
    <row r="42" spans="1:4" ht="15">
      <c r="A42" s="386"/>
      <c r="B42" s="387"/>
      <c r="C42" s="387"/>
      <c r="D42" s="388"/>
    </row>
    <row r="43" spans="1:4" ht="15">
      <c r="A43" s="386"/>
      <c r="B43" s="387"/>
      <c r="C43" s="387"/>
      <c r="D43" s="388"/>
    </row>
    <row r="44" spans="1:4" ht="15">
      <c r="A44" s="386"/>
      <c r="B44" s="387"/>
      <c r="C44" s="387"/>
      <c r="D44" s="388"/>
    </row>
    <row r="45" spans="1:4" ht="15">
      <c r="A45" s="386"/>
      <c r="B45" s="387"/>
      <c r="C45" s="387"/>
      <c r="D45" s="388"/>
    </row>
    <row r="46" spans="1:4" ht="15">
      <c r="A46" s="386"/>
      <c r="B46" s="387"/>
      <c r="C46" s="387"/>
      <c r="D46" s="388"/>
    </row>
    <row r="47" spans="1:4" ht="15">
      <c r="A47" s="386"/>
      <c r="B47" s="387"/>
      <c r="C47" s="387"/>
      <c r="D47" s="388"/>
    </row>
    <row r="48" spans="1:4" ht="15">
      <c r="A48" s="386"/>
      <c r="B48" s="387"/>
      <c r="C48" s="387"/>
      <c r="D48" s="388"/>
    </row>
    <row r="49" spans="1:4" ht="15">
      <c r="A49" s="386"/>
      <c r="B49" s="387"/>
      <c r="C49" s="387"/>
      <c r="D49" s="388"/>
    </row>
    <row r="50" spans="1:4" ht="15.75" thickBot="1">
      <c r="A50" s="389"/>
      <c r="B50" s="390"/>
      <c r="C50" s="390"/>
      <c r="D50" s="391"/>
    </row>
    <row r="60" ht="7.5" customHeight="1"/>
    <row r="63" ht="9" customHeight="1"/>
    <row r="66" ht="3.75" customHeight="1"/>
  </sheetData>
  <sheetProtection password="D733" sheet="1" formatRows="0" selectLockedCells="1"/>
  <mergeCells count="6">
    <mergeCell ref="A1:D1"/>
    <mergeCell ref="A3:D3"/>
    <mergeCell ref="B2:D2"/>
    <mergeCell ref="B4:D4"/>
    <mergeCell ref="A6:D50"/>
    <mergeCell ref="A5:D5"/>
  </mergeCells>
  <printOptions horizontalCentered="1" verticalCentered="1"/>
  <pageMargins left="0.4724409448818898" right="0.7086614173228347" top="1.220472440944882" bottom="1.1811023622047245" header="0.31496062992125984" footer="0.31496062992125984"/>
  <pageSetup horizontalDpi="600" verticalDpi="600" orientation="portrait" paperSize="9" scale="73" r:id="rId1"/>
  <headerFooter>
    <oddHeader>&amp;C&amp;"Times New Roman,Félkövér"&amp;12MÉDIASZOLGÁLTATÁS-TÁMOGATÓ ÉS VAGYONKEZELŐ ALAP
MECENATÚRA IGAZGATÓSÁG
&amp;"Times New Roman,Dőlt"&amp;10 1088 Budapest, Pollack Mihály tér 10. Tel: 327-2020&amp;"-,Normál"&amp;11
&amp;"Times New Roman,Félkövér"&amp;12NEMESKÜRTYISTVÁN2015</oddHeader>
    <oddFooter>&amp;L&amp;D&amp;C&amp;"Times New Roman,Félkövér"&amp;16a pályázó cégszerű aláírása&amp;R&amp;"Times New Roman,Normál"&amp;12&amp;P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I10" sqref="I10:J10"/>
    </sheetView>
  </sheetViews>
  <sheetFormatPr defaultColWidth="9.140625" defaultRowHeight="15"/>
  <cols>
    <col min="1" max="1" width="7.140625" style="1" customWidth="1"/>
    <col min="2" max="2" width="10.8515625" style="1" customWidth="1"/>
    <col min="3" max="3" width="9.7109375" style="1" customWidth="1"/>
    <col min="4" max="4" width="9.57421875" style="1" customWidth="1"/>
    <col min="5" max="5" width="12.28125" style="1" customWidth="1"/>
    <col min="6" max="6" width="10.7109375" style="1" customWidth="1"/>
    <col min="7" max="7" width="11.8515625" style="1" customWidth="1"/>
    <col min="8" max="8" width="13.28125" style="1" customWidth="1"/>
    <col min="9" max="9" width="23.140625" style="1" customWidth="1"/>
    <col min="10" max="10" width="24.8515625" style="1" customWidth="1"/>
    <col min="11" max="16384" width="9.140625" style="1" customWidth="1"/>
  </cols>
  <sheetData>
    <row r="1" spans="1:10" ht="85.5" customHeight="1" thickBot="1">
      <c r="A1" s="403" t="s">
        <v>259</v>
      </c>
      <c r="B1" s="404"/>
      <c r="C1" s="404"/>
      <c r="D1" s="404"/>
      <c r="E1" s="404"/>
      <c r="F1" s="404"/>
      <c r="G1" s="404"/>
      <c r="H1" s="404"/>
      <c r="I1" s="404"/>
      <c r="J1" s="405"/>
    </row>
    <row r="2" spans="1:10" ht="36.75" customHeight="1" thickBot="1" thickTop="1">
      <c r="A2" s="406" t="s">
        <v>295</v>
      </c>
      <c r="B2" s="163"/>
      <c r="C2" s="163"/>
      <c r="D2" s="163"/>
      <c r="E2" s="163"/>
      <c r="F2" s="163"/>
      <c r="G2" s="165"/>
      <c r="H2" s="417">
        <f>IF(AND('1. Adatlap'!H5="",'1. Adatlap'!H4=""),"",IF('1. Adatlap'!H5="",'1. Adatlap'!H4,'1. Adatlap'!H5))</f>
      </c>
      <c r="I2" s="176"/>
      <c r="J2" s="177"/>
    </row>
    <row r="3" spans="1:10" s="29" customFormat="1" ht="38.25" customHeight="1" thickTop="1">
      <c r="A3" s="397" t="s">
        <v>300</v>
      </c>
      <c r="B3" s="407"/>
      <c r="C3" s="407"/>
      <c r="D3" s="407"/>
      <c r="E3" s="407"/>
      <c r="F3" s="407"/>
      <c r="G3" s="407"/>
      <c r="H3" s="407"/>
      <c r="I3" s="407"/>
      <c r="J3" s="408"/>
    </row>
    <row r="4" spans="1:10" s="29" customFormat="1" ht="51.75" customHeight="1">
      <c r="A4" s="409" t="s">
        <v>245</v>
      </c>
      <c r="B4" s="410"/>
      <c r="C4" s="410"/>
      <c r="D4" s="410"/>
      <c r="E4" s="410"/>
      <c r="F4" s="410"/>
      <c r="G4" s="410"/>
      <c r="H4" s="410"/>
      <c r="I4" s="410"/>
      <c r="J4" s="411"/>
    </row>
    <row r="5" spans="1:10" s="29" customFormat="1" ht="38.25" customHeight="1">
      <c r="A5" s="409" t="s">
        <v>240</v>
      </c>
      <c r="B5" s="410"/>
      <c r="C5" s="410"/>
      <c r="D5" s="410"/>
      <c r="E5" s="410"/>
      <c r="F5" s="410"/>
      <c r="G5" s="410"/>
      <c r="H5" s="410"/>
      <c r="I5" s="410"/>
      <c r="J5" s="411"/>
    </row>
    <row r="6" spans="1:10" s="29" customFormat="1" ht="87.75" customHeight="1">
      <c r="A6" s="416" t="s">
        <v>241</v>
      </c>
      <c r="B6" s="410"/>
      <c r="C6" s="410"/>
      <c r="D6" s="410"/>
      <c r="E6" s="410"/>
      <c r="F6" s="410"/>
      <c r="G6" s="410"/>
      <c r="H6" s="410"/>
      <c r="I6" s="410"/>
      <c r="J6" s="411"/>
    </row>
    <row r="7" spans="1:10" ht="27" customHeight="1">
      <c r="A7" s="416" t="s">
        <v>301</v>
      </c>
      <c r="B7" s="418"/>
      <c r="C7" s="418"/>
      <c r="D7" s="418"/>
      <c r="E7" s="418"/>
      <c r="F7" s="418"/>
      <c r="G7" s="418"/>
      <c r="H7" s="418"/>
      <c r="I7" s="418"/>
      <c r="J7" s="419"/>
    </row>
    <row r="8" spans="1:10" ht="43.5" customHeight="1" thickBot="1">
      <c r="A8" s="420"/>
      <c r="B8" s="418"/>
      <c r="C8" s="418"/>
      <c r="D8" s="418"/>
      <c r="E8" s="418"/>
      <c r="F8" s="418"/>
      <c r="G8" s="418"/>
      <c r="H8" s="418"/>
      <c r="I8" s="418"/>
      <c r="J8" s="419"/>
    </row>
    <row r="9" spans="1:10" ht="31.5" customHeight="1" thickBot="1">
      <c r="A9" s="215" t="s">
        <v>0</v>
      </c>
      <c r="B9" s="412"/>
      <c r="C9" s="412"/>
      <c r="D9" s="412"/>
      <c r="E9" s="412"/>
      <c r="F9" s="412"/>
      <c r="G9" s="412"/>
      <c r="H9" s="412"/>
      <c r="I9" s="380" t="s">
        <v>194</v>
      </c>
      <c r="J9" s="421"/>
    </row>
    <row r="10" spans="1:10" ht="39" customHeight="1" thickBot="1" thickTop="1">
      <c r="A10" s="395" t="s">
        <v>1</v>
      </c>
      <c r="B10" s="396"/>
      <c r="C10" s="396"/>
      <c r="D10" s="396"/>
      <c r="E10" s="396"/>
      <c r="F10" s="396"/>
      <c r="G10" s="396"/>
      <c r="H10" s="396"/>
      <c r="I10" s="394"/>
      <c r="J10" s="226"/>
    </row>
    <row r="11" spans="1:10" ht="39" customHeight="1" thickBot="1" thickTop="1">
      <c r="A11" s="395" t="s">
        <v>255</v>
      </c>
      <c r="B11" s="396"/>
      <c r="C11" s="396"/>
      <c r="D11" s="396"/>
      <c r="E11" s="396"/>
      <c r="F11" s="396"/>
      <c r="G11" s="396"/>
      <c r="H11" s="396"/>
      <c r="I11" s="394"/>
      <c r="J11" s="226"/>
    </row>
    <row r="12" spans="1:10" ht="39" customHeight="1" thickBot="1" thickTop="1">
      <c r="A12" s="395" t="s">
        <v>2</v>
      </c>
      <c r="B12" s="396"/>
      <c r="C12" s="396"/>
      <c r="D12" s="396"/>
      <c r="E12" s="396"/>
      <c r="F12" s="396"/>
      <c r="G12" s="396"/>
      <c r="H12" s="396"/>
      <c r="I12" s="394"/>
      <c r="J12" s="226"/>
    </row>
    <row r="13" spans="1:10" ht="78" customHeight="1" thickBot="1" thickTop="1">
      <c r="A13" s="400" t="s">
        <v>256</v>
      </c>
      <c r="B13" s="401"/>
      <c r="C13" s="401"/>
      <c r="D13" s="401"/>
      <c r="E13" s="401"/>
      <c r="F13" s="401"/>
      <c r="G13" s="401"/>
      <c r="H13" s="402"/>
      <c r="I13" s="394"/>
      <c r="J13" s="226"/>
    </row>
    <row r="14" spans="1:10" ht="58.5" customHeight="1" thickTop="1">
      <c r="A14" s="397" t="s">
        <v>302</v>
      </c>
      <c r="B14" s="398"/>
      <c r="C14" s="398"/>
      <c r="D14" s="398"/>
      <c r="E14" s="398"/>
      <c r="F14" s="398"/>
      <c r="G14" s="398"/>
      <c r="H14" s="398"/>
      <c r="I14" s="398"/>
      <c r="J14" s="399"/>
    </row>
    <row r="15" spans="1:10" ht="45" customHeight="1">
      <c r="A15" s="416" t="s">
        <v>246</v>
      </c>
      <c r="B15" s="422"/>
      <c r="C15" s="422"/>
      <c r="D15" s="422"/>
      <c r="E15" s="422"/>
      <c r="F15" s="422"/>
      <c r="G15" s="422"/>
      <c r="H15" s="422"/>
      <c r="I15" s="422"/>
      <c r="J15" s="423"/>
    </row>
    <row r="16" spans="1:10" ht="67.5" customHeight="1">
      <c r="A16" s="416" t="s">
        <v>277</v>
      </c>
      <c r="B16" s="422"/>
      <c r="C16" s="422"/>
      <c r="D16" s="422"/>
      <c r="E16" s="422"/>
      <c r="F16" s="422"/>
      <c r="G16" s="422"/>
      <c r="H16" s="422"/>
      <c r="I16" s="422"/>
      <c r="J16" s="423"/>
    </row>
    <row r="17" spans="1:10" ht="121.5" customHeight="1" thickBot="1">
      <c r="A17" s="413" t="s">
        <v>303</v>
      </c>
      <c r="B17" s="414"/>
      <c r="C17" s="414"/>
      <c r="D17" s="414"/>
      <c r="E17" s="414"/>
      <c r="F17" s="414"/>
      <c r="G17" s="414"/>
      <c r="H17" s="414"/>
      <c r="I17" s="414"/>
      <c r="J17" s="415"/>
    </row>
  </sheetData>
  <sheetProtection password="D733" sheet="1" formatRows="0" selectLockedCells="1"/>
  <mergeCells count="22">
    <mergeCell ref="A10:H10"/>
    <mergeCell ref="A11:H11"/>
    <mergeCell ref="A17:J17"/>
    <mergeCell ref="A6:J6"/>
    <mergeCell ref="H2:J2"/>
    <mergeCell ref="A7:J8"/>
    <mergeCell ref="I9:J9"/>
    <mergeCell ref="I10:J10"/>
    <mergeCell ref="A16:J16"/>
    <mergeCell ref="A15:J15"/>
    <mergeCell ref="A1:J1"/>
    <mergeCell ref="A2:G2"/>
    <mergeCell ref="A3:J3"/>
    <mergeCell ref="A4:J4"/>
    <mergeCell ref="A5:J5"/>
    <mergeCell ref="A9:H9"/>
    <mergeCell ref="I13:J13"/>
    <mergeCell ref="A12:H12"/>
    <mergeCell ref="A14:J14"/>
    <mergeCell ref="I11:J11"/>
    <mergeCell ref="I12:J12"/>
    <mergeCell ref="A13:H13"/>
  </mergeCells>
  <printOptions horizontalCentered="1"/>
  <pageMargins left="0.5905511811023623" right="0.5905511811023623" top="1.220472440944882" bottom="1.1811023622047245" header="0.3937007874015748" footer="0.2755905511811024"/>
  <pageSetup horizontalDpi="600" verticalDpi="600" orientation="portrait" paperSize="9" scale="67" r:id="rId1"/>
  <headerFooter>
    <oddHeader>&amp;C&amp;"Times New Roman,Félkövér"&amp;12MÉDIASZOLGÁLTATÁS-TÁMOGATÓ ÉS VAGYONKEZELŐ ALAP
MECENATÚRA IGAZGATÓSÁG&amp;11
&amp;"Times New Roman,Dőlt" 1088 Budapest, Pollack Mihály tér 10. Tel: 327-2020&amp;"Times New Roman,Félkövér"
&amp;12NEMESKÜRTYISTVÁN2015</oddHeader>
    <oddFooter>&amp;L&amp;D&amp;C&amp;"Times New Roman,Félkövér"&amp;16a pályázó/pénzügyi lebonyolító cégszerű aláírása&amp;R&amp;"Times New Roman,Normál"&amp;12&amp;P</oddFoot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I8" sqref="I8:J8"/>
    </sheetView>
  </sheetViews>
  <sheetFormatPr defaultColWidth="9.140625" defaultRowHeight="15"/>
  <cols>
    <col min="1" max="10" width="11.7109375" style="0" customWidth="1"/>
  </cols>
  <sheetData>
    <row r="1" spans="1:10" ht="85.5" customHeight="1">
      <c r="A1" s="448" t="s">
        <v>289</v>
      </c>
      <c r="B1" s="449"/>
      <c r="C1" s="449"/>
      <c r="D1" s="449"/>
      <c r="E1" s="449"/>
      <c r="F1" s="449"/>
      <c r="G1" s="449"/>
      <c r="H1" s="449"/>
      <c r="I1" s="449"/>
      <c r="J1" s="450"/>
    </row>
    <row r="2" spans="1:10" ht="36.75" customHeight="1">
      <c r="A2" s="451" t="s">
        <v>290</v>
      </c>
      <c r="B2" s="452"/>
      <c r="C2" s="452"/>
      <c r="D2" s="452"/>
      <c r="E2" s="452"/>
      <c r="F2" s="453">
        <f>IF('1. Adatlap'!H4="","",'1. Adatlap'!H4)</f>
      </c>
      <c r="G2" s="454"/>
      <c r="H2" s="454"/>
      <c r="I2" s="454"/>
      <c r="J2" s="455"/>
    </row>
    <row r="3" spans="1:10" ht="36.75" customHeight="1">
      <c r="A3" s="456" t="s">
        <v>278</v>
      </c>
      <c r="B3" s="457"/>
      <c r="C3" s="457"/>
      <c r="D3" s="457"/>
      <c r="E3" s="458"/>
      <c r="F3" s="459">
        <f>IF('1. Adatlap'!H8="","",'1. Adatlap'!H8)</f>
      </c>
      <c r="G3" s="459"/>
      <c r="H3" s="460"/>
      <c r="I3" s="460"/>
      <c r="J3" s="461"/>
    </row>
    <row r="4" spans="1:10" ht="36.75" customHeight="1">
      <c r="A4" s="462" t="s">
        <v>99</v>
      </c>
      <c r="B4" s="463"/>
      <c r="C4" s="463"/>
      <c r="D4" s="463"/>
      <c r="E4" s="463"/>
      <c r="F4" s="459">
        <f>IF('1. Adatlap'!H14="","",'1. Adatlap'!H14)</f>
      </c>
      <c r="G4" s="460"/>
      <c r="H4" s="460"/>
      <c r="I4" s="460"/>
      <c r="J4" s="464"/>
    </row>
    <row r="5" spans="1:10" ht="36.75" customHeight="1" thickBot="1">
      <c r="A5" s="431" t="s">
        <v>4</v>
      </c>
      <c r="B5" s="432"/>
      <c r="C5" s="432"/>
      <c r="D5" s="432"/>
      <c r="E5" s="433"/>
      <c r="F5" s="445">
        <f>IF('1. Adatlap'!H20="","",'1. Adatlap'!H20)</f>
      </c>
      <c r="G5" s="446"/>
      <c r="H5" s="446"/>
      <c r="I5" s="446"/>
      <c r="J5" s="447"/>
    </row>
    <row r="6" spans="1:10" ht="42" customHeight="1" thickTop="1">
      <c r="A6" s="434" t="s">
        <v>291</v>
      </c>
      <c r="B6" s="435"/>
      <c r="C6" s="435"/>
      <c r="D6" s="435"/>
      <c r="E6" s="435"/>
      <c r="F6" s="435"/>
      <c r="G6" s="435"/>
      <c r="H6" s="435"/>
      <c r="I6" s="435"/>
      <c r="J6" s="436"/>
    </row>
    <row r="7" spans="1:10" ht="51" customHeight="1" thickBot="1">
      <c r="A7" s="437" t="s">
        <v>292</v>
      </c>
      <c r="B7" s="438"/>
      <c r="C7" s="438"/>
      <c r="D7" s="438"/>
      <c r="E7" s="438"/>
      <c r="F7" s="438"/>
      <c r="G7" s="438"/>
      <c r="H7" s="438"/>
      <c r="I7" s="438"/>
      <c r="J7" s="439"/>
    </row>
    <row r="8" spans="1:10" ht="39" customHeight="1" thickTop="1">
      <c r="A8" s="440" t="s">
        <v>293</v>
      </c>
      <c r="B8" s="441"/>
      <c r="C8" s="441"/>
      <c r="D8" s="441"/>
      <c r="E8" s="441"/>
      <c r="F8" s="441"/>
      <c r="G8" s="441"/>
      <c r="H8" s="442"/>
      <c r="I8" s="443"/>
      <c r="J8" s="444"/>
    </row>
    <row r="9" spans="1:10" ht="39" customHeight="1" thickBot="1">
      <c r="A9" s="424" t="s">
        <v>294</v>
      </c>
      <c r="B9" s="425"/>
      <c r="C9" s="425"/>
      <c r="D9" s="425"/>
      <c r="E9" s="425"/>
      <c r="F9" s="425"/>
      <c r="G9" s="425"/>
      <c r="H9" s="425"/>
      <c r="I9" s="426"/>
      <c r="J9" s="427"/>
    </row>
    <row r="10" spans="1:10" ht="51" customHeight="1" thickBot="1" thickTop="1">
      <c r="A10" s="428" t="s">
        <v>305</v>
      </c>
      <c r="B10" s="429"/>
      <c r="C10" s="429"/>
      <c r="D10" s="429"/>
      <c r="E10" s="429"/>
      <c r="F10" s="429"/>
      <c r="G10" s="429"/>
      <c r="H10" s="429"/>
      <c r="I10" s="429"/>
      <c r="J10" s="430"/>
    </row>
  </sheetData>
  <sheetProtection password="D733" sheet="1"/>
  <mergeCells count="16">
    <mergeCell ref="A1:J1"/>
    <mergeCell ref="A2:E2"/>
    <mergeCell ref="F2:J2"/>
    <mergeCell ref="A3:E3"/>
    <mergeCell ref="F3:J3"/>
    <mergeCell ref="A4:E4"/>
    <mergeCell ref="F4:J4"/>
    <mergeCell ref="A9:H9"/>
    <mergeCell ref="I9:J9"/>
    <mergeCell ref="A10:J10"/>
    <mergeCell ref="A5:E5"/>
    <mergeCell ref="A6:J6"/>
    <mergeCell ref="A7:J7"/>
    <mergeCell ref="A8:H8"/>
    <mergeCell ref="I8:J8"/>
    <mergeCell ref="F5:J5"/>
  </mergeCells>
  <printOptions horizontalCentered="1"/>
  <pageMargins left="0.5905511811023623" right="0.5905511811023623" top="1.4960629921259843" bottom="1.1811023622047245" header="0.31496062992125984" footer="0.31496062992125984"/>
  <pageSetup horizontalDpi="600" verticalDpi="600" orientation="portrait" paperSize="9" scale="75" r:id="rId1"/>
  <headerFooter>
    <oddHeader>&amp;C&amp;"Times New Roman,Félkövér"&amp;12MÉDIASZOLGÁLTATÁS-TÁMOGATÓ ÉS VAGYONKEZELŐ ALAP
MECENATÚRA IGAZGATÓSÁG
&amp;"Times New Roman,Dőlt"&amp;11 1088 Budapest, Pollack Mihály tér 10. Tel: 327-2020
&amp;"Times New Roman,Félkövér"&amp;12
NEMESKÜRTYISTVÁN2015</oddHeader>
    <oddFooter>&amp;L&amp;D&amp;C&amp;"Times New Roman,Félkövér"&amp;16a pályázó cégszerű aláírása&amp;R&amp;P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F2" sqref="F2:J2"/>
    </sheetView>
  </sheetViews>
  <sheetFormatPr defaultColWidth="9.140625" defaultRowHeight="15"/>
  <cols>
    <col min="2" max="2" width="11.28125" style="0" customWidth="1"/>
    <col min="3" max="3" width="12.28125" style="0" customWidth="1"/>
    <col min="4" max="4" width="12.140625" style="0" customWidth="1"/>
    <col min="5" max="5" width="14.421875" style="0" customWidth="1"/>
    <col min="6" max="6" width="12.28125" style="0" customWidth="1"/>
    <col min="7" max="7" width="11.140625" style="0" customWidth="1"/>
    <col min="8" max="8" width="10.140625" style="0" customWidth="1"/>
    <col min="9" max="9" width="8.8515625" style="0" customWidth="1"/>
    <col min="10" max="10" width="10.28125" style="0" customWidth="1"/>
  </cols>
  <sheetData>
    <row r="1" spans="1:10" ht="84.75" customHeight="1" thickBot="1">
      <c r="A1" s="472" t="s">
        <v>242</v>
      </c>
      <c r="B1" s="473"/>
      <c r="C1" s="473"/>
      <c r="D1" s="474"/>
      <c r="E1" s="474"/>
      <c r="F1" s="474"/>
      <c r="G1" s="474"/>
      <c r="H1" s="474"/>
      <c r="I1" s="474"/>
      <c r="J1" s="475"/>
    </row>
    <row r="2" spans="1:10" ht="40.5" customHeight="1" thickBot="1" thickTop="1">
      <c r="A2" s="392" t="s">
        <v>145</v>
      </c>
      <c r="B2" s="476"/>
      <c r="C2" s="476"/>
      <c r="D2" s="476"/>
      <c r="E2" s="477"/>
      <c r="F2" s="478"/>
      <c r="G2" s="479"/>
      <c r="H2" s="479"/>
      <c r="I2" s="479"/>
      <c r="J2" s="480"/>
    </row>
    <row r="3" spans="1:10" s="3" customFormat="1" ht="45" customHeight="1" thickBot="1" thickTop="1">
      <c r="A3" s="392" t="s">
        <v>286</v>
      </c>
      <c r="B3" s="476"/>
      <c r="C3" s="476"/>
      <c r="D3" s="476"/>
      <c r="E3" s="477"/>
      <c r="F3" s="478"/>
      <c r="G3" s="479"/>
      <c r="H3" s="479"/>
      <c r="I3" s="479"/>
      <c r="J3" s="480"/>
    </row>
    <row r="4" spans="1:10" ht="40.5" customHeight="1" thickBot="1" thickTop="1">
      <c r="A4" s="376" t="s">
        <v>174</v>
      </c>
      <c r="B4" s="465"/>
      <c r="C4" s="465"/>
      <c r="D4" s="465"/>
      <c r="E4" s="466"/>
      <c r="F4" s="467">
        <f>IF('1. Adatlap'!H4="","",'1. Adatlap'!H4)</f>
      </c>
      <c r="G4" s="470"/>
      <c r="H4" s="470"/>
      <c r="I4" s="470"/>
      <c r="J4" s="471"/>
    </row>
    <row r="5" spans="1:10" ht="40.5" customHeight="1" thickBot="1" thickTop="1">
      <c r="A5" s="392" t="s">
        <v>99</v>
      </c>
      <c r="B5" s="476"/>
      <c r="C5" s="476"/>
      <c r="D5" s="476"/>
      <c r="E5" s="487"/>
      <c r="F5" s="467">
        <f>IF('1. Adatlap'!H14="","",'1. Adatlap'!H14)</f>
      </c>
      <c r="G5" s="470"/>
      <c r="H5" s="470"/>
      <c r="I5" s="470"/>
      <c r="J5" s="471"/>
    </row>
    <row r="6" spans="1:10" ht="40.5" customHeight="1" thickBot="1" thickTop="1">
      <c r="A6" s="376" t="s">
        <v>271</v>
      </c>
      <c r="B6" s="465"/>
      <c r="C6" s="465"/>
      <c r="D6" s="465"/>
      <c r="E6" s="466"/>
      <c r="F6" s="467">
        <f>IF('1. Adatlap'!H17="","",'1. Adatlap'!H17)</f>
      </c>
      <c r="G6" s="468"/>
      <c r="H6" s="468"/>
      <c r="I6" s="468"/>
      <c r="J6" s="469"/>
    </row>
    <row r="7" spans="1:10" ht="43.5" customHeight="1" thickBot="1" thickTop="1">
      <c r="A7" s="376" t="s">
        <v>270</v>
      </c>
      <c r="B7" s="476"/>
      <c r="C7" s="476"/>
      <c r="D7" s="476"/>
      <c r="E7" s="487"/>
      <c r="F7" s="467">
        <f>IF(AND('1. Adatlap'!H15="",'1. Adatlap'!H18=""),"",IF(AND('1. Adatlap'!H15&gt;0,'1. Adatlap'!H18&gt;0),"HIBÁS EPIZÓDSZÁM!",IF('1. Adatlap'!H15&gt;0,'1. Adatlap'!H15,'1. Adatlap'!H18)))</f>
        <v>0</v>
      </c>
      <c r="G7" s="468"/>
      <c r="H7" s="468"/>
      <c r="I7" s="468"/>
      <c r="J7" s="469"/>
    </row>
    <row r="8" spans="1:10" ht="43.5" customHeight="1" thickBot="1" thickTop="1">
      <c r="A8" s="376" t="s">
        <v>4</v>
      </c>
      <c r="B8" s="231"/>
      <c r="C8" s="231"/>
      <c r="D8" s="231"/>
      <c r="E8" s="232"/>
      <c r="F8" s="467">
        <f>IF('1. Adatlap'!H20="","",'1. Adatlap'!H20)</f>
      </c>
      <c r="G8" s="468"/>
      <c r="H8" s="468"/>
      <c r="I8" s="468"/>
      <c r="J8" s="469"/>
    </row>
    <row r="9" spans="1:10" ht="117" customHeight="1" thickTop="1">
      <c r="A9" s="397" t="s">
        <v>309</v>
      </c>
      <c r="B9" s="398"/>
      <c r="C9" s="398"/>
      <c r="D9" s="398"/>
      <c r="E9" s="398"/>
      <c r="F9" s="398"/>
      <c r="G9" s="398"/>
      <c r="H9" s="398"/>
      <c r="I9" s="398"/>
      <c r="J9" s="399"/>
    </row>
    <row r="10" spans="1:10" ht="79.5" customHeight="1">
      <c r="A10" s="481" t="s">
        <v>224</v>
      </c>
      <c r="B10" s="482"/>
      <c r="C10" s="482"/>
      <c r="D10" s="482"/>
      <c r="E10" s="482"/>
      <c r="F10" s="482"/>
      <c r="G10" s="482"/>
      <c r="H10" s="482"/>
      <c r="I10" s="482"/>
      <c r="J10" s="483"/>
    </row>
    <row r="11" spans="1:10" ht="183" customHeight="1">
      <c r="A11" s="481" t="s">
        <v>287</v>
      </c>
      <c r="B11" s="482"/>
      <c r="C11" s="482"/>
      <c r="D11" s="482"/>
      <c r="E11" s="482"/>
      <c r="F11" s="482"/>
      <c r="G11" s="482"/>
      <c r="H11" s="482"/>
      <c r="I11" s="482"/>
      <c r="J11" s="483"/>
    </row>
    <row r="12" spans="1:10" ht="75.75" customHeight="1" thickBot="1">
      <c r="A12" s="484" t="s">
        <v>225</v>
      </c>
      <c r="B12" s="485"/>
      <c r="C12" s="485"/>
      <c r="D12" s="485"/>
      <c r="E12" s="485"/>
      <c r="F12" s="485"/>
      <c r="G12" s="485"/>
      <c r="H12" s="485"/>
      <c r="I12" s="485"/>
      <c r="J12" s="486"/>
    </row>
    <row r="13" spans="1:10" ht="1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sheetProtection password="D733" sheet="1" formatRows="0" selectLockedCells="1"/>
  <mergeCells count="19">
    <mergeCell ref="A9:J9"/>
    <mergeCell ref="A10:J10"/>
    <mergeCell ref="A12:J12"/>
    <mergeCell ref="A5:E5"/>
    <mergeCell ref="A7:E7"/>
    <mergeCell ref="F5:J5"/>
    <mergeCell ref="A11:J11"/>
    <mergeCell ref="A8:E8"/>
    <mergeCell ref="F8:J8"/>
    <mergeCell ref="F7:J7"/>
    <mergeCell ref="A6:E6"/>
    <mergeCell ref="F6:J6"/>
    <mergeCell ref="A4:E4"/>
    <mergeCell ref="F4:J4"/>
    <mergeCell ref="A1:J1"/>
    <mergeCell ref="A2:E2"/>
    <mergeCell ref="F2:J2"/>
    <mergeCell ref="A3:E3"/>
    <mergeCell ref="F3:J3"/>
  </mergeCells>
  <printOptions horizontalCentered="1"/>
  <pageMargins left="0.7086614173228347" right="0.7086614173228347" top="1.220472440944882" bottom="1.299212598425197" header="0.31496062992125984" footer="0.31496062992125984"/>
  <pageSetup horizontalDpi="1200" verticalDpi="1200" orientation="portrait" paperSize="9" scale="77" r:id="rId1"/>
  <headerFooter>
    <oddHeader>&amp;C&amp;"Times New Roman,Félkövér"&amp;12MÉDIASZOLGÁLTATÁS-TÁMOGATÓ ÉS VAGYONKEZELŐ ALAP
MECENATÚRA IGAZGATÓSÁG
&amp;"Times New Roman,Dőlt"&amp;10 1088 Budapest, Pollack Mihály tér 10. Tel: 327-2020
&amp;"-,Normál"&amp;11
&amp;"Times New Roman,Félkövér"&amp;12NEMESKÜRTYISTVÁN2015</oddHeader>
    <oddFooter>&amp;L&amp;D&amp;C&amp;"Times New Roman,Félkövér"&amp;16a médiaszolgáltató képviselőjének aláírása&amp;R&amp;P</oddFooter>
  </headerFooter>
  <ignoredErrors>
    <ignoredError sqref="F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HalakM</dc:creator>
  <cp:keywords/>
  <dc:description/>
  <cp:lastModifiedBy>ProkaiKZS</cp:lastModifiedBy>
  <cp:lastPrinted>2015-11-24T15:29:29Z</cp:lastPrinted>
  <dcterms:created xsi:type="dcterms:W3CDTF">2011-09-27T07:57:51Z</dcterms:created>
  <dcterms:modified xsi:type="dcterms:W3CDTF">2016-03-08T09:27:55Z</dcterms:modified>
  <cp:category/>
  <cp:version/>
  <cp:contentType/>
  <cp:contentStatus/>
</cp:coreProperties>
</file>